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Лист 1" sheetId="1" r:id="rId1"/>
  </sheets>
  <definedNames>
    <definedName name="_xlnm._FilterDatabase" localSheetId="0" hidden="1">'Лист 1'!$A$8:$AN$61</definedName>
    <definedName name="_xlnm.Print_Area" localSheetId="0">'Лист 1'!$A$1:$AK$61</definedName>
  </definedNames>
  <calcPr fullCalcOnLoad="1"/>
</workbook>
</file>

<file path=xl/sharedStrings.xml><?xml version="1.0" encoding="utf-8"?>
<sst xmlns="http://schemas.openxmlformats.org/spreadsheetml/2006/main" count="244" uniqueCount="172">
  <si>
    <t>№ п/п</t>
  </si>
  <si>
    <t>должность</t>
  </si>
  <si>
    <t>разряд</t>
  </si>
  <si>
    <t>р.к.</t>
  </si>
  <si>
    <t>Итого, в месяц</t>
  </si>
  <si>
    <t>образование</t>
  </si>
  <si>
    <t>ФИО  (по алфавиту)</t>
  </si>
  <si>
    <t>должностной оклад по ПКГ с учетом повышающего коэффициента (К1) руб.</t>
  </si>
  <si>
    <t>размер персонального повышающего коэффициента (К4)</t>
  </si>
  <si>
    <t>базовый оклад</t>
  </si>
  <si>
    <t>сумма коэф  К2 руб</t>
  </si>
  <si>
    <t>сумма коэф К3 руб</t>
  </si>
  <si>
    <t>Сумма коэф К4 руб</t>
  </si>
  <si>
    <t>Сумма за вредные условия</t>
  </si>
  <si>
    <t>ночные, праздничные, сумма</t>
  </si>
  <si>
    <t>Наименование учреждения</t>
  </si>
  <si>
    <t>должностной оклад по ПКГ с учетом повышающего коэффициента (К1) руб.с учетом нагрузки</t>
  </si>
  <si>
    <t>стаж общий</t>
  </si>
  <si>
    <t>стаж педагогический</t>
  </si>
  <si>
    <t>доп.соглашение на совмещение , либо расширение зоны обслуживания</t>
  </si>
  <si>
    <t>внутреннее совместительство (при наличии второго трудового договора)</t>
  </si>
  <si>
    <t>внешние совместители</t>
  </si>
  <si>
    <t>реквизиты договора на совместительство</t>
  </si>
  <si>
    <t>реквизиты договора по осн.должности</t>
  </si>
  <si>
    <t>декретный отпуск</t>
  </si>
  <si>
    <t>нагрузка по штатному расписанию</t>
  </si>
  <si>
    <t>вакансии</t>
  </si>
  <si>
    <t>ИТОГО АУП</t>
  </si>
  <si>
    <t>ИТОГО пед.персонал</t>
  </si>
  <si>
    <t>ИТОГО УВП</t>
  </si>
  <si>
    <t>ИТОГО ОП</t>
  </si>
  <si>
    <t>ВСЕГО</t>
  </si>
  <si>
    <t>размер повышающего коэффициента за специфику работы учреждения (К2) руб</t>
  </si>
  <si>
    <t>размер повышающего коэффициента за наличие у работника ученой степени или почетного звания (К3) руб</t>
  </si>
  <si>
    <t>прочие доплаты ( кл.рук-во, кабинеты, МО,  т.п.)</t>
  </si>
  <si>
    <t>прочие комп.выплаты</t>
  </si>
  <si>
    <t>компенсационные выплаты</t>
  </si>
  <si>
    <t>ИТОГО компенсационная часть</t>
  </si>
  <si>
    <t>Итого тарифная часть с учетом повышающих коэффициентов</t>
  </si>
  <si>
    <t>размер доплаты за вредные условия труда</t>
  </si>
  <si>
    <t>повышающий коэффициент К1</t>
  </si>
  <si>
    <t>Обслуживающий персонал</t>
  </si>
  <si>
    <t>Учебно-вспомогательный персонал</t>
  </si>
  <si>
    <t>Педагогический персонал</t>
  </si>
  <si>
    <t>Административно-управленческий персонал</t>
  </si>
  <si>
    <t>нагрузка</t>
  </si>
  <si>
    <t>сумма,руб.</t>
  </si>
  <si>
    <t>оклад с К1 по замещающей должности</t>
  </si>
  <si>
    <t>итого ставок по штатному расписанию с учетом замещения и расширения зоны обслуживания</t>
  </si>
  <si>
    <t>осн.должность (проставляется не более 1 ставки, за исключением пед.работников)</t>
  </si>
  <si>
    <t>заведующий</t>
  </si>
  <si>
    <t>высшее</t>
  </si>
  <si>
    <t>воспитатель</t>
  </si>
  <si>
    <t>муз. руководитель</t>
  </si>
  <si>
    <t>среднее профессион.</t>
  </si>
  <si>
    <t>Агеева Галина Сергеевна</t>
  </si>
  <si>
    <t>Баранова Елена Григорьевна</t>
  </si>
  <si>
    <t>Гончаренко Светлана Викторовна</t>
  </si>
  <si>
    <t>Кривицкая Татьяна Леонидовна</t>
  </si>
  <si>
    <t>Маркина Светлана Владимировна</t>
  </si>
  <si>
    <t>Наконечная Наталья Викторовна</t>
  </si>
  <si>
    <t>Попова Эльвира Вячеславовна</t>
  </si>
  <si>
    <t>Иванова Любовь Васильевна</t>
  </si>
  <si>
    <t>Панасюк Галина Михайловна</t>
  </si>
  <si>
    <t>Пикмурзина Любовь Анатольевна</t>
  </si>
  <si>
    <t>Синицина Людмила Викторовна</t>
  </si>
  <si>
    <t>Шабалина Любовь Павловна</t>
  </si>
  <si>
    <t>Мартыненко Валентина Даниловна</t>
  </si>
  <si>
    <t>Тихомирова Елена Вячеславовна</t>
  </si>
  <si>
    <t>Тихонова Ольга Геннадьевна</t>
  </si>
  <si>
    <t>мл. воспитатель</t>
  </si>
  <si>
    <t>делопроизводитель</t>
  </si>
  <si>
    <t>завхоз</t>
  </si>
  <si>
    <t xml:space="preserve">кухонный  рабочий </t>
  </si>
  <si>
    <t>повар</t>
  </si>
  <si>
    <t>сторож</t>
  </si>
  <si>
    <t>маш. по стирке белья</t>
  </si>
  <si>
    <t xml:space="preserve">среднее специальное </t>
  </si>
  <si>
    <t xml:space="preserve">основное общее </t>
  </si>
  <si>
    <t xml:space="preserve">основное полное </t>
  </si>
  <si>
    <t>10</t>
  </si>
  <si>
    <t>34</t>
  </si>
  <si>
    <t>31</t>
  </si>
  <si>
    <t>27</t>
  </si>
  <si>
    <t>28</t>
  </si>
  <si>
    <t>29</t>
  </si>
  <si>
    <t>12</t>
  </si>
  <si>
    <t>46</t>
  </si>
  <si>
    <t>36</t>
  </si>
  <si>
    <t>37</t>
  </si>
  <si>
    <t>5</t>
  </si>
  <si>
    <t>вакансия</t>
  </si>
  <si>
    <t>педагог-психолог</t>
  </si>
  <si>
    <t>инженер-программист</t>
  </si>
  <si>
    <t>кладовщик</t>
  </si>
  <si>
    <t>Муниципальное бюджетное дошкольное образовательное учреждение "Детский сад № 37 "Огонёк" города Белово"</t>
  </si>
  <si>
    <t>№ 27-09/2011</t>
  </si>
  <si>
    <t>№ 97-11/2013</t>
  </si>
  <si>
    <t>№ 84-05/2013</t>
  </si>
  <si>
    <t>№ 47-01/2012</t>
  </si>
  <si>
    <t>№ 53-02/2012</t>
  </si>
  <si>
    <t>№ 30-10/2011</t>
  </si>
  <si>
    <t>№68-10/2012</t>
  </si>
  <si>
    <t>№ 113-09/2014</t>
  </si>
  <si>
    <t>№ 72-11/2012</t>
  </si>
  <si>
    <t>№ 81-03/2013</t>
  </si>
  <si>
    <t>№ 65-09/2012</t>
  </si>
  <si>
    <t>№ 151-10/2016</t>
  </si>
  <si>
    <t>№68-10/2012 от 01.03.2018</t>
  </si>
  <si>
    <t>ст.мед.сестра</t>
  </si>
  <si>
    <t>Яковлева Елена Игоревна</t>
  </si>
  <si>
    <t>№ 186-12/2019</t>
  </si>
  <si>
    <t>№171-01/2019</t>
  </si>
  <si>
    <t>22</t>
  </si>
  <si>
    <t>8</t>
  </si>
  <si>
    <t>32</t>
  </si>
  <si>
    <t>30</t>
  </si>
  <si>
    <t>Бобровская Юлия Петровна</t>
  </si>
  <si>
    <t>Прунцева Татьяна Васильевна</t>
  </si>
  <si>
    <t>№71-11/2012</t>
  </si>
  <si>
    <t>ст.воспитатель</t>
  </si>
  <si>
    <t>4</t>
  </si>
  <si>
    <t>№195-07/2020</t>
  </si>
  <si>
    <t>№33-10/2011</t>
  </si>
  <si>
    <t>№192-05/2020</t>
  </si>
  <si>
    <t>высшая</t>
  </si>
  <si>
    <t>1 кат.</t>
  </si>
  <si>
    <t>Емельянова Екатерина Викторовна</t>
  </si>
  <si>
    <t>15</t>
  </si>
  <si>
    <t>№218-08/2021</t>
  </si>
  <si>
    <t>всшая</t>
  </si>
  <si>
    <t>Аргунова Вера Викторовна</t>
  </si>
  <si>
    <t>9</t>
  </si>
  <si>
    <t>19</t>
  </si>
  <si>
    <t>14</t>
  </si>
  <si>
    <t>11</t>
  </si>
  <si>
    <t>26</t>
  </si>
  <si>
    <t>25</t>
  </si>
  <si>
    <t>3</t>
  </si>
  <si>
    <t>№202-11/2020</t>
  </si>
  <si>
    <t xml:space="preserve">среднее </t>
  </si>
  <si>
    <t>Соколова Ольга Владимировна</t>
  </si>
  <si>
    <t>среднее</t>
  </si>
  <si>
    <t>33</t>
  </si>
  <si>
    <t>38</t>
  </si>
  <si>
    <t>№ 201-11/2020</t>
  </si>
  <si>
    <t>Черентаева Ольга Михайловна</t>
  </si>
  <si>
    <t>№215-08/2021</t>
  </si>
  <si>
    <t>Костенко Татьяна Витальевна</t>
  </si>
  <si>
    <t>7</t>
  </si>
  <si>
    <t>№203-11/2020</t>
  </si>
  <si>
    <t>№ 203-11/2020 от 03.11.2020</t>
  </si>
  <si>
    <t>2</t>
  </si>
  <si>
    <t>б/к</t>
  </si>
  <si>
    <t>педагог доп. образования</t>
  </si>
  <si>
    <t xml:space="preserve">УТВЕРЖДАЮ:                       заведующий  Т.С. Вакуленко    </t>
  </si>
  <si>
    <t>Вакуленко Татьяна Сергеевна</t>
  </si>
  <si>
    <t>ШТАТНАЯ РАССТАНОВКА на 01.12.2021г.</t>
  </si>
  <si>
    <t>без кат.</t>
  </si>
  <si>
    <t>Картавенко Галина Петровна</t>
  </si>
  <si>
    <t>Байдулова Анна Сергеева</t>
  </si>
  <si>
    <t>Серегина Екатерина Алексеевна</t>
  </si>
  <si>
    <t>неполное среднее</t>
  </si>
  <si>
    <t>№225-11/2021 от 17.11.2021</t>
  </si>
  <si>
    <t>№226-11/2021от 23.11.2021</t>
  </si>
  <si>
    <t>№ 226-11/2021 от 23.11.2021</t>
  </si>
  <si>
    <t>№222-10/2021от07.10.2021</t>
  </si>
  <si>
    <t>Фокина Оксана Александрова</t>
  </si>
  <si>
    <t>№224-10/2021</t>
  </si>
  <si>
    <t>Хомякова Дарья Сергеевна</t>
  </si>
  <si>
    <t>№211-06/2021</t>
  </si>
  <si>
    <t>№ 211-06/2021 от 16.06.2021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</si>
</sst>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%"/>
    <numFmt numFmtId="195" formatCode="_(* #,##0.000_);_(* \(#,##0.000\);_(* &quot;-&quot;??_);_(@_)"/>
    <numFmt numFmtId="196" formatCode="#,##0.0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3">
    <xf numFmtId="0" fontId="0" fillId="0" borderId="0" xfId="0" applyAlignment="1">
      <alignment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24" borderId="11" xfId="0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0" fontId="0" fillId="0" borderId="12" xfId="0" applyNumberFormat="1" applyBorder="1" applyAlignment="1" applyProtection="1">
      <alignment/>
      <protection/>
    </xf>
    <xf numFmtId="10" fontId="0" fillId="0" borderId="12" xfId="0" applyNumberFormat="1" applyFill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10" fontId="0" fillId="0" borderId="12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12" xfId="0" applyNumberFormat="1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2" fontId="1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4" fontId="9" fillId="0" borderId="12" xfId="0" applyNumberFormat="1" applyFont="1" applyBorder="1" applyAlignment="1" applyProtection="1">
      <alignment/>
      <protection/>
    </xf>
    <xf numFmtId="0" fontId="0" fillId="6" borderId="11" xfId="0" applyFill="1" applyBorder="1" applyAlignment="1" applyProtection="1">
      <alignment horizontal="center" vertical="center"/>
      <protection/>
    </xf>
    <xf numFmtId="0" fontId="0" fillId="6" borderId="14" xfId="0" applyFill="1" applyBorder="1" applyAlignment="1" applyProtection="1">
      <alignment horizontal="center" vertical="center"/>
      <protection/>
    </xf>
    <xf numFmtId="0" fontId="0" fillId="6" borderId="15" xfId="0" applyFill="1" applyBorder="1" applyAlignment="1" applyProtection="1">
      <alignment horizontal="center" vertical="center"/>
      <protection/>
    </xf>
    <xf numFmtId="0" fontId="0" fillId="6" borderId="10" xfId="0" applyFill="1" applyBorder="1" applyAlignment="1" applyProtection="1">
      <alignment horizontal="center" vertical="center"/>
      <protection/>
    </xf>
    <xf numFmtId="0" fontId="0" fillId="6" borderId="10" xfId="0" applyFont="1" applyFill="1" applyBorder="1" applyAlignment="1" applyProtection="1">
      <alignment horizontal="center" vertical="center"/>
      <protection/>
    </xf>
    <xf numFmtId="0" fontId="1" fillId="6" borderId="10" xfId="0" applyFont="1" applyFill="1" applyBorder="1" applyAlignment="1" applyProtection="1">
      <alignment horizontal="center" vertical="center"/>
      <protection/>
    </xf>
    <xf numFmtId="0" fontId="0" fillId="6" borderId="13" xfId="0" applyFill="1" applyBorder="1" applyAlignment="1" applyProtection="1">
      <alignment horizontal="center" vertical="center" wrapText="1"/>
      <protection/>
    </xf>
    <xf numFmtId="0" fontId="0" fillId="6" borderId="16" xfId="0" applyFill="1" applyBorder="1" applyAlignment="1" applyProtection="1">
      <alignment horizontal="center" vertical="center" wrapText="1"/>
      <protection/>
    </xf>
    <xf numFmtId="0" fontId="0" fillId="6" borderId="11" xfId="0" applyFill="1" applyBorder="1" applyAlignment="1" applyProtection="1">
      <alignment horizontal="center" vertical="center" wrapText="1"/>
      <protection/>
    </xf>
    <xf numFmtId="0" fontId="1" fillId="6" borderId="11" xfId="0" applyFont="1" applyFill="1" applyBorder="1" applyAlignment="1" applyProtection="1">
      <alignment horizontal="center" vertical="center" wrapText="1"/>
      <protection/>
    </xf>
    <xf numFmtId="0" fontId="0" fillId="6" borderId="11" xfId="0" applyFont="1" applyFill="1" applyBorder="1" applyAlignment="1" applyProtection="1">
      <alignment horizontal="center" vertical="center" wrapText="1"/>
      <protection/>
    </xf>
    <xf numFmtId="0" fontId="1" fillId="6" borderId="10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1" fillId="6" borderId="11" xfId="0" applyFont="1" applyFill="1" applyBorder="1" applyAlignment="1" applyProtection="1">
      <alignment horizontal="center"/>
      <protection/>
    </xf>
    <xf numFmtId="0" fontId="0" fillId="6" borderId="11" xfId="0" applyFill="1" applyBorder="1" applyAlignment="1" applyProtection="1">
      <alignment/>
      <protection/>
    </xf>
    <xf numFmtId="4" fontId="0" fillId="0" borderId="11" xfId="0" applyNumberFormat="1" applyFill="1" applyBorder="1" applyAlignment="1" applyProtection="1">
      <alignment/>
      <protection/>
    </xf>
    <xf numFmtId="4" fontId="1" fillId="24" borderId="10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49" fontId="0" fillId="0" borderId="14" xfId="0" applyNumberFormat="1" applyFill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196" fontId="0" fillId="0" borderId="16" xfId="0" applyNumberFormat="1" applyFill="1" applyBorder="1" applyAlignment="1" applyProtection="1">
      <alignment/>
      <protection locked="0"/>
    </xf>
    <xf numFmtId="4" fontId="0" fillId="0" borderId="16" xfId="0" applyNumberForma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0" fontId="0" fillId="7" borderId="14" xfId="0" applyFill="1" applyBorder="1" applyAlignment="1" applyProtection="1">
      <alignment/>
      <protection/>
    </xf>
    <xf numFmtId="0" fontId="1" fillId="7" borderId="11" xfId="0" applyFont="1" applyFill="1" applyBorder="1" applyAlignment="1" applyProtection="1">
      <alignment horizontal="center"/>
      <protection/>
    </xf>
    <xf numFmtId="0" fontId="0" fillId="7" borderId="11" xfId="0" applyFill="1" applyBorder="1" applyAlignment="1" applyProtection="1">
      <alignment/>
      <protection/>
    </xf>
    <xf numFmtId="0" fontId="0" fillId="7" borderId="12" xfId="0" applyFill="1" applyBorder="1" applyAlignment="1" applyProtection="1">
      <alignment/>
      <protection/>
    </xf>
    <xf numFmtId="2" fontId="0" fillId="7" borderId="12" xfId="0" applyNumberFormat="1" applyFill="1" applyBorder="1" applyAlignment="1" applyProtection="1">
      <alignment/>
      <protection/>
    </xf>
    <xf numFmtId="0" fontId="1" fillId="7" borderId="10" xfId="0" applyFont="1" applyFill="1" applyBorder="1" applyAlignment="1" applyProtection="1">
      <alignment horizontal="center" vertical="center"/>
      <protection/>
    </xf>
    <xf numFmtId="0" fontId="0" fillId="7" borderId="17" xfId="0" applyFill="1" applyBorder="1" applyAlignment="1" applyProtection="1">
      <alignment/>
      <protection/>
    </xf>
    <xf numFmtId="0" fontId="0" fillId="7" borderId="16" xfId="0" applyFill="1" applyBorder="1" applyAlignment="1" applyProtection="1">
      <alignment/>
      <protection/>
    </xf>
    <xf numFmtId="2" fontId="0" fillId="7" borderId="16" xfId="0" applyNumberFormat="1" applyFill="1" applyBorder="1" applyAlignment="1" applyProtection="1">
      <alignment/>
      <protection/>
    </xf>
    <xf numFmtId="2" fontId="0" fillId="7" borderId="11" xfId="0" applyNumberFormat="1" applyFill="1" applyBorder="1" applyAlignment="1" applyProtection="1">
      <alignment/>
      <protection/>
    </xf>
    <xf numFmtId="2" fontId="1" fillId="7" borderId="11" xfId="0" applyNumberFormat="1" applyFont="1" applyFill="1" applyBorder="1" applyAlignment="1" applyProtection="1">
      <alignment/>
      <protection/>
    </xf>
    <xf numFmtId="2" fontId="0" fillId="7" borderId="11" xfId="0" applyNumberFormat="1" applyFont="1" applyFill="1" applyBorder="1" applyAlignment="1" applyProtection="1">
      <alignment/>
      <protection/>
    </xf>
    <xf numFmtId="2" fontId="9" fillId="7" borderId="11" xfId="0" applyNumberFormat="1" applyFont="1" applyFill="1" applyBorder="1" applyAlignment="1" applyProtection="1">
      <alignment/>
      <protection/>
    </xf>
    <xf numFmtId="0" fontId="1" fillId="7" borderId="11" xfId="0" applyFont="1" applyFill="1" applyBorder="1" applyAlignment="1" applyProtection="1">
      <alignment/>
      <protection/>
    </xf>
    <xf numFmtId="0" fontId="0" fillId="22" borderId="11" xfId="0" applyFill="1" applyBorder="1" applyAlignment="1" applyProtection="1">
      <alignment/>
      <protection/>
    </xf>
    <xf numFmtId="0" fontId="1" fillId="22" borderId="11" xfId="0" applyFont="1" applyFill="1" applyBorder="1" applyAlignment="1" applyProtection="1">
      <alignment horizontal="center"/>
      <protection/>
    </xf>
    <xf numFmtId="0" fontId="0" fillId="22" borderId="11" xfId="0" applyFont="1" applyFill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center" vertical="center"/>
      <protection/>
    </xf>
    <xf numFmtId="0" fontId="0" fillId="22" borderId="16" xfId="0" applyFill="1" applyBorder="1" applyAlignment="1" applyProtection="1">
      <alignment/>
      <protection/>
    </xf>
    <xf numFmtId="2" fontId="0" fillId="22" borderId="16" xfId="0" applyNumberFormat="1" applyFill="1" applyBorder="1" applyAlignment="1" applyProtection="1">
      <alignment/>
      <protection/>
    </xf>
    <xf numFmtId="2" fontId="0" fillId="22" borderId="11" xfId="0" applyNumberFormat="1" applyFill="1" applyBorder="1" applyAlignment="1" applyProtection="1">
      <alignment/>
      <protection/>
    </xf>
    <xf numFmtId="2" fontId="1" fillId="22" borderId="11" xfId="0" applyNumberFormat="1" applyFont="1" applyFill="1" applyBorder="1" applyAlignment="1" applyProtection="1">
      <alignment/>
      <protection/>
    </xf>
    <xf numFmtId="2" fontId="0" fillId="22" borderId="11" xfId="0" applyNumberFormat="1" applyFont="1" applyFill="1" applyBorder="1" applyAlignment="1" applyProtection="1">
      <alignment/>
      <protection/>
    </xf>
    <xf numFmtId="2" fontId="9" fillId="22" borderId="11" xfId="0" applyNumberFormat="1" applyFont="1" applyFill="1" applyBorder="1" applyAlignment="1" applyProtection="1">
      <alignment/>
      <protection/>
    </xf>
    <xf numFmtId="0" fontId="1" fillId="22" borderId="11" xfId="0" applyFont="1" applyFill="1" applyBorder="1" applyAlignment="1" applyProtection="1">
      <alignment/>
      <protection/>
    </xf>
    <xf numFmtId="4" fontId="1" fillId="22" borderId="11" xfId="58" applyNumberFormat="1" applyFont="1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1" fillId="3" borderId="11" xfId="0" applyFont="1" applyFill="1" applyBorder="1" applyAlignment="1" applyProtection="1">
      <alignment horizontal="center"/>
      <protection/>
    </xf>
    <xf numFmtId="0" fontId="0" fillId="3" borderId="11" xfId="0" applyFont="1" applyFill="1" applyBorder="1" applyAlignment="1" applyProtection="1">
      <alignment/>
      <protection/>
    </xf>
    <xf numFmtId="0" fontId="1" fillId="3" borderId="10" xfId="0" applyFont="1" applyFill="1" applyBorder="1" applyAlignment="1" applyProtection="1">
      <alignment horizontal="center" vertical="center"/>
      <protection/>
    </xf>
    <xf numFmtId="0" fontId="0" fillId="3" borderId="16" xfId="0" applyFill="1" applyBorder="1" applyAlignment="1" applyProtection="1">
      <alignment/>
      <protection/>
    </xf>
    <xf numFmtId="2" fontId="0" fillId="3" borderId="16" xfId="0" applyNumberFormat="1" applyFill="1" applyBorder="1" applyAlignment="1" applyProtection="1">
      <alignment/>
      <protection/>
    </xf>
    <xf numFmtId="2" fontId="0" fillId="3" borderId="11" xfId="0" applyNumberFormat="1" applyFill="1" applyBorder="1" applyAlignment="1" applyProtection="1">
      <alignment/>
      <protection/>
    </xf>
    <xf numFmtId="2" fontId="1" fillId="3" borderId="11" xfId="0" applyNumberFormat="1" applyFont="1" applyFill="1" applyBorder="1" applyAlignment="1" applyProtection="1">
      <alignment/>
      <protection/>
    </xf>
    <xf numFmtId="2" fontId="0" fillId="3" borderId="11" xfId="0" applyNumberFormat="1" applyFont="1" applyFill="1" applyBorder="1" applyAlignment="1" applyProtection="1">
      <alignment/>
      <protection/>
    </xf>
    <xf numFmtId="2" fontId="9" fillId="3" borderId="11" xfId="0" applyNumberFormat="1" applyFont="1" applyFill="1" applyBorder="1" applyAlignment="1" applyProtection="1">
      <alignment/>
      <protection/>
    </xf>
    <xf numFmtId="0" fontId="1" fillId="3" borderId="11" xfId="0" applyFont="1" applyFill="1" applyBorder="1" applyAlignment="1" applyProtection="1">
      <alignment/>
      <protection/>
    </xf>
    <xf numFmtId="4" fontId="1" fillId="3" borderId="11" xfId="58" applyNumberFormat="1" applyFont="1" applyFill="1" applyBorder="1" applyAlignment="1" applyProtection="1">
      <alignment/>
      <protection/>
    </xf>
    <xf numFmtId="0" fontId="7" fillId="4" borderId="10" xfId="0" applyFont="1" applyFill="1" applyBorder="1" applyAlignment="1" applyProtection="1">
      <alignment/>
      <protection/>
    </xf>
    <xf numFmtId="4" fontId="7" fillId="4" borderId="1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2" fontId="0" fillId="24" borderId="0" xfId="0" applyNumberFormat="1" applyFill="1" applyBorder="1" applyAlignment="1" applyProtection="1">
      <alignment/>
      <protection/>
    </xf>
    <xf numFmtId="2" fontId="0" fillId="24" borderId="0" xfId="0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1" fillId="24" borderId="18" xfId="0" applyFont="1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2" fontId="0" fillId="24" borderId="18" xfId="0" applyNumberFormat="1" applyFill="1" applyBorder="1" applyAlignment="1" applyProtection="1">
      <alignment/>
      <protection/>
    </xf>
    <xf numFmtId="2" fontId="0" fillId="0" borderId="18" xfId="0" applyNumberFormat="1" applyFill="1" applyBorder="1" applyAlignment="1" applyProtection="1">
      <alignment/>
      <protection/>
    </xf>
    <xf numFmtId="2" fontId="1" fillId="0" borderId="18" xfId="0" applyNumberFormat="1" applyFont="1" applyFill="1" applyBorder="1" applyAlignment="1" applyProtection="1">
      <alignment/>
      <protection/>
    </xf>
    <xf numFmtId="2" fontId="0" fillId="24" borderId="18" xfId="0" applyNumberFormat="1" applyFont="1" applyFill="1" applyBorder="1" applyAlignment="1" applyProtection="1">
      <alignment/>
      <protection/>
    </xf>
    <xf numFmtId="2" fontId="9" fillId="0" borderId="18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22" borderId="11" xfId="0" applyFont="1" applyFill="1" applyBorder="1" applyAlignment="1" applyProtection="1">
      <alignment horizontal="center" wrapText="1"/>
      <protection/>
    </xf>
    <xf numFmtId="2" fontId="1" fillId="6" borderId="1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24" borderId="16" xfId="0" applyNumberFormat="1" applyFill="1" applyBorder="1" applyAlignment="1" applyProtection="1">
      <alignment/>
      <protection locked="0"/>
    </xf>
    <xf numFmtId="0" fontId="0" fillId="6" borderId="11" xfId="0" applyFill="1" applyBorder="1" applyAlignment="1" applyProtection="1">
      <alignment/>
      <protection locked="0"/>
    </xf>
    <xf numFmtId="0" fontId="0" fillId="6" borderId="14" xfId="0" applyFill="1" applyBorder="1" applyAlignment="1" applyProtection="1">
      <alignment/>
      <protection locked="0"/>
    </xf>
    <xf numFmtId="0" fontId="0" fillId="6" borderId="14" xfId="0" applyFont="1" applyFill="1" applyBorder="1" applyAlignment="1" applyProtection="1">
      <alignment/>
      <protection locked="0"/>
    </xf>
    <xf numFmtId="49" fontId="0" fillId="6" borderId="14" xfId="0" applyNumberFormat="1" applyFill="1" applyBorder="1" applyAlignment="1" applyProtection="1">
      <alignment/>
      <protection locked="0"/>
    </xf>
    <xf numFmtId="4" fontId="0" fillId="6" borderId="11" xfId="0" applyNumberFormat="1" applyFill="1" applyBorder="1" applyAlignment="1" applyProtection="1">
      <alignment/>
      <protection locked="0"/>
    </xf>
    <xf numFmtId="49" fontId="0" fillId="6" borderId="11" xfId="0" applyNumberFormat="1" applyFill="1" applyBorder="1" applyAlignment="1" applyProtection="1">
      <alignment/>
      <protection locked="0"/>
    </xf>
    <xf numFmtId="4" fontId="1" fillId="6" borderId="10" xfId="0" applyNumberFormat="1" applyFont="1" applyFill="1" applyBorder="1" applyAlignment="1" applyProtection="1">
      <alignment horizontal="center" vertical="center"/>
      <protection/>
    </xf>
    <xf numFmtId="3" fontId="0" fillId="6" borderId="11" xfId="0" applyNumberFormat="1" applyFill="1" applyBorder="1" applyAlignment="1" applyProtection="1">
      <alignment/>
      <protection locked="0"/>
    </xf>
    <xf numFmtId="3" fontId="0" fillId="6" borderId="16" xfId="0" applyNumberFormat="1" applyFill="1" applyBorder="1" applyAlignment="1" applyProtection="1">
      <alignment/>
      <protection locked="0"/>
    </xf>
    <xf numFmtId="196" fontId="0" fillId="6" borderId="16" xfId="0" applyNumberFormat="1" applyFill="1" applyBorder="1" applyAlignment="1" applyProtection="1">
      <alignment/>
      <protection locked="0"/>
    </xf>
    <xf numFmtId="4" fontId="0" fillId="6" borderId="16" xfId="0" applyNumberFormat="1" applyFill="1" applyBorder="1" applyAlignment="1" applyProtection="1">
      <alignment/>
      <protection locked="0"/>
    </xf>
    <xf numFmtId="4" fontId="0" fillId="6" borderId="16" xfId="0" applyNumberFormat="1" applyFill="1" applyBorder="1" applyAlignment="1" applyProtection="1">
      <alignment/>
      <protection/>
    </xf>
    <xf numFmtId="4" fontId="0" fillId="6" borderId="11" xfId="0" applyNumberFormat="1" applyFill="1" applyBorder="1" applyAlignment="1" applyProtection="1">
      <alignment/>
      <protection/>
    </xf>
    <xf numFmtId="4" fontId="1" fillId="6" borderId="11" xfId="0" applyNumberFormat="1" applyFont="1" applyFill="1" applyBorder="1" applyAlignment="1" applyProtection="1">
      <alignment/>
      <protection/>
    </xf>
    <xf numFmtId="4" fontId="0" fillId="6" borderId="11" xfId="0" applyNumberFormat="1" applyFont="1" applyFill="1" applyBorder="1" applyAlignment="1" applyProtection="1">
      <alignment/>
      <protection locked="0"/>
    </xf>
    <xf numFmtId="4" fontId="9" fillId="6" borderId="11" xfId="0" applyNumberFormat="1" applyFont="1" applyFill="1" applyBorder="1" applyAlignment="1" applyProtection="1">
      <alignment/>
      <protection/>
    </xf>
    <xf numFmtId="2" fontId="0" fillId="6" borderId="0" xfId="0" applyNumberFormat="1" applyFill="1" applyAlignment="1" applyProtection="1">
      <alignment/>
      <protection/>
    </xf>
    <xf numFmtId="2" fontId="0" fillId="6" borderId="0" xfId="0" applyNumberFormat="1" applyFill="1" applyBorder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6" borderId="11" xfId="0" applyFont="1" applyFill="1" applyBorder="1" applyAlignment="1" applyProtection="1">
      <alignment/>
      <protection locked="0"/>
    </xf>
    <xf numFmtId="0" fontId="0" fillId="6" borderId="14" xfId="0" applyFont="1" applyFill="1" applyBorder="1" applyAlignment="1" applyProtection="1">
      <alignment/>
      <protection locked="0"/>
    </xf>
    <xf numFmtId="0" fontId="0" fillId="6" borderId="12" xfId="0" applyFont="1" applyFill="1" applyBorder="1" applyAlignment="1" applyProtection="1">
      <alignment/>
      <protection locked="0"/>
    </xf>
    <xf numFmtId="0" fontId="0" fillId="25" borderId="11" xfId="0" applyFill="1" applyBorder="1" applyAlignment="1" applyProtection="1">
      <alignment/>
      <protection locked="0"/>
    </xf>
    <xf numFmtId="0" fontId="0" fillId="25" borderId="14" xfId="0" applyFill="1" applyBorder="1" applyAlignment="1" applyProtection="1">
      <alignment/>
      <protection locked="0"/>
    </xf>
    <xf numFmtId="0" fontId="0" fillId="25" borderId="14" xfId="0" applyFont="1" applyFill="1" applyBorder="1" applyAlignment="1" applyProtection="1">
      <alignment/>
      <protection locked="0"/>
    </xf>
    <xf numFmtId="49" fontId="0" fillId="25" borderId="14" xfId="0" applyNumberFormat="1" applyFill="1" applyBorder="1" applyAlignment="1" applyProtection="1">
      <alignment/>
      <protection locked="0"/>
    </xf>
    <xf numFmtId="4" fontId="0" fillId="25" borderId="11" xfId="0" applyNumberFormat="1" applyFill="1" applyBorder="1" applyAlignment="1" applyProtection="1">
      <alignment/>
      <protection locked="0"/>
    </xf>
    <xf numFmtId="49" fontId="0" fillId="25" borderId="11" xfId="0" applyNumberFormat="1" applyFill="1" applyBorder="1" applyAlignment="1" applyProtection="1">
      <alignment/>
      <protection locked="0"/>
    </xf>
    <xf numFmtId="4" fontId="1" fillId="25" borderId="10" xfId="0" applyNumberFormat="1" applyFont="1" applyFill="1" applyBorder="1" applyAlignment="1" applyProtection="1">
      <alignment horizontal="center" vertical="center"/>
      <protection/>
    </xf>
    <xf numFmtId="3" fontId="0" fillId="25" borderId="11" xfId="0" applyNumberFormat="1" applyFill="1" applyBorder="1" applyAlignment="1" applyProtection="1">
      <alignment/>
      <protection locked="0"/>
    </xf>
    <xf numFmtId="3" fontId="0" fillId="25" borderId="16" xfId="0" applyNumberFormat="1" applyFill="1" applyBorder="1" applyAlignment="1" applyProtection="1">
      <alignment/>
      <protection locked="0"/>
    </xf>
    <xf numFmtId="196" fontId="0" fillId="25" borderId="16" xfId="0" applyNumberFormat="1" applyFill="1" applyBorder="1" applyAlignment="1" applyProtection="1">
      <alignment/>
      <protection locked="0"/>
    </xf>
    <xf numFmtId="4" fontId="0" fillId="25" borderId="16" xfId="0" applyNumberFormat="1" applyFill="1" applyBorder="1" applyAlignment="1" applyProtection="1">
      <alignment/>
      <protection locked="0"/>
    </xf>
    <xf numFmtId="4" fontId="0" fillId="25" borderId="16" xfId="0" applyNumberFormat="1" applyFill="1" applyBorder="1" applyAlignment="1" applyProtection="1">
      <alignment/>
      <protection/>
    </xf>
    <xf numFmtId="4" fontId="0" fillId="25" borderId="11" xfId="0" applyNumberFormat="1" applyFill="1" applyBorder="1" applyAlignment="1" applyProtection="1">
      <alignment/>
      <protection/>
    </xf>
    <xf numFmtId="4" fontId="1" fillId="25" borderId="11" xfId="0" applyNumberFormat="1" applyFont="1" applyFill="1" applyBorder="1" applyAlignment="1" applyProtection="1">
      <alignment/>
      <protection/>
    </xf>
    <xf numFmtId="4" fontId="0" fillId="25" borderId="11" xfId="0" applyNumberFormat="1" applyFont="1" applyFill="1" applyBorder="1" applyAlignment="1" applyProtection="1">
      <alignment/>
      <protection locked="0"/>
    </xf>
    <xf numFmtId="4" fontId="9" fillId="25" borderId="11" xfId="0" applyNumberFormat="1" applyFont="1" applyFill="1" applyBorder="1" applyAlignment="1" applyProtection="1">
      <alignment/>
      <protection/>
    </xf>
    <xf numFmtId="2" fontId="0" fillId="25" borderId="0" xfId="0" applyNumberFormat="1" applyFill="1" applyAlignment="1" applyProtection="1">
      <alignment/>
      <protection/>
    </xf>
    <xf numFmtId="2" fontId="0" fillId="25" borderId="0" xfId="0" applyNumberFormat="1" applyFill="1" applyBorder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0" fillId="25" borderId="11" xfId="0" applyFont="1" applyFill="1" applyBorder="1" applyAlignment="1" applyProtection="1">
      <alignment/>
      <protection locked="0"/>
    </xf>
    <xf numFmtId="0" fontId="0" fillId="26" borderId="11" xfId="0" applyFill="1" applyBorder="1" applyAlignment="1" applyProtection="1">
      <alignment/>
      <protection locked="0"/>
    </xf>
    <xf numFmtId="0" fontId="0" fillId="26" borderId="14" xfId="0" applyFill="1" applyBorder="1" applyAlignment="1" applyProtection="1">
      <alignment/>
      <protection locked="0"/>
    </xf>
    <xf numFmtId="0" fontId="0" fillId="26" borderId="14" xfId="0" applyFont="1" applyFill="1" applyBorder="1" applyAlignment="1" applyProtection="1">
      <alignment/>
      <protection locked="0"/>
    </xf>
    <xf numFmtId="49" fontId="0" fillId="26" borderId="14" xfId="0" applyNumberFormat="1" applyFill="1" applyBorder="1" applyAlignment="1" applyProtection="1">
      <alignment/>
      <protection locked="0"/>
    </xf>
    <xf numFmtId="4" fontId="0" fillId="26" borderId="11" xfId="0" applyNumberFormat="1" applyFill="1" applyBorder="1" applyAlignment="1" applyProtection="1">
      <alignment/>
      <protection locked="0"/>
    </xf>
    <xf numFmtId="49" fontId="0" fillId="26" borderId="11" xfId="0" applyNumberFormat="1" applyFill="1" applyBorder="1" applyAlignment="1" applyProtection="1">
      <alignment/>
      <protection locked="0"/>
    </xf>
    <xf numFmtId="4" fontId="1" fillId="26" borderId="10" xfId="0" applyNumberFormat="1" applyFont="1" applyFill="1" applyBorder="1" applyAlignment="1" applyProtection="1">
      <alignment horizontal="center" vertical="center"/>
      <protection/>
    </xf>
    <xf numFmtId="3" fontId="0" fillId="26" borderId="11" xfId="0" applyNumberFormat="1" applyFill="1" applyBorder="1" applyAlignment="1" applyProtection="1">
      <alignment/>
      <protection locked="0"/>
    </xf>
    <xf numFmtId="3" fontId="0" fillId="26" borderId="16" xfId="0" applyNumberFormat="1" applyFill="1" applyBorder="1" applyAlignment="1" applyProtection="1">
      <alignment/>
      <protection locked="0"/>
    </xf>
    <xf numFmtId="196" fontId="0" fillId="26" borderId="16" xfId="0" applyNumberFormat="1" applyFill="1" applyBorder="1" applyAlignment="1" applyProtection="1">
      <alignment/>
      <protection locked="0"/>
    </xf>
    <xf numFmtId="4" fontId="0" fillId="26" borderId="16" xfId="0" applyNumberFormat="1" applyFill="1" applyBorder="1" applyAlignment="1" applyProtection="1">
      <alignment/>
      <protection locked="0"/>
    </xf>
    <xf numFmtId="4" fontId="0" fillId="26" borderId="16" xfId="0" applyNumberFormat="1" applyFill="1" applyBorder="1" applyAlignment="1" applyProtection="1">
      <alignment/>
      <protection/>
    </xf>
    <xf numFmtId="4" fontId="0" fillId="26" borderId="11" xfId="0" applyNumberFormat="1" applyFill="1" applyBorder="1" applyAlignment="1" applyProtection="1">
      <alignment/>
      <protection/>
    </xf>
    <xf numFmtId="4" fontId="1" fillId="26" borderId="11" xfId="0" applyNumberFormat="1" applyFont="1" applyFill="1" applyBorder="1" applyAlignment="1" applyProtection="1">
      <alignment/>
      <protection/>
    </xf>
    <xf numFmtId="4" fontId="0" fillId="26" borderId="11" xfId="0" applyNumberFormat="1" applyFont="1" applyFill="1" applyBorder="1" applyAlignment="1" applyProtection="1">
      <alignment/>
      <protection locked="0"/>
    </xf>
    <xf numFmtId="4" fontId="9" fillId="26" borderId="11" xfId="0" applyNumberFormat="1" applyFont="1" applyFill="1" applyBorder="1" applyAlignment="1" applyProtection="1">
      <alignment/>
      <protection/>
    </xf>
    <xf numFmtId="2" fontId="0" fillId="26" borderId="0" xfId="0" applyNumberFormat="1" applyFill="1" applyAlignment="1" applyProtection="1">
      <alignment/>
      <protection/>
    </xf>
    <xf numFmtId="2" fontId="0" fillId="26" borderId="0" xfId="0" applyNumberFormat="1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0" fillId="26" borderId="11" xfId="0" applyFont="1" applyFill="1" applyBorder="1" applyAlignment="1" applyProtection="1">
      <alignment/>
      <protection locked="0"/>
    </xf>
    <xf numFmtId="0" fontId="0" fillId="26" borderId="14" xfId="0" applyFont="1" applyFill="1" applyBorder="1" applyAlignment="1" applyProtection="1">
      <alignment/>
      <protection locked="0"/>
    </xf>
    <xf numFmtId="49" fontId="0" fillId="26" borderId="14" xfId="0" applyNumberFormat="1" applyFont="1" applyFill="1" applyBorder="1" applyAlignment="1" applyProtection="1">
      <alignment/>
      <protection locked="0"/>
    </xf>
    <xf numFmtId="49" fontId="0" fillId="26" borderId="11" xfId="0" applyNumberFormat="1" applyFont="1" applyFill="1" applyBorder="1" applyAlignment="1" applyProtection="1">
      <alignment/>
      <protection locked="0"/>
    </xf>
    <xf numFmtId="3" fontId="0" fillId="26" borderId="11" xfId="0" applyNumberFormat="1" applyFont="1" applyFill="1" applyBorder="1" applyAlignment="1" applyProtection="1">
      <alignment/>
      <protection locked="0"/>
    </xf>
    <xf numFmtId="3" fontId="0" fillId="26" borderId="16" xfId="0" applyNumberFormat="1" applyFont="1" applyFill="1" applyBorder="1" applyAlignment="1" applyProtection="1">
      <alignment/>
      <protection locked="0"/>
    </xf>
    <xf numFmtId="196" fontId="0" fillId="26" borderId="16" xfId="0" applyNumberFormat="1" applyFont="1" applyFill="1" applyBorder="1" applyAlignment="1" applyProtection="1">
      <alignment/>
      <protection locked="0"/>
    </xf>
    <xf numFmtId="4" fontId="0" fillId="26" borderId="16" xfId="0" applyNumberFormat="1" applyFont="1" applyFill="1" applyBorder="1" applyAlignment="1" applyProtection="1">
      <alignment/>
      <protection locked="0"/>
    </xf>
    <xf numFmtId="4" fontId="0" fillId="26" borderId="16" xfId="0" applyNumberFormat="1" applyFont="1" applyFill="1" applyBorder="1" applyAlignment="1" applyProtection="1">
      <alignment/>
      <protection/>
    </xf>
    <xf numFmtId="4" fontId="0" fillId="26" borderId="11" xfId="0" applyNumberFormat="1" applyFont="1" applyFill="1" applyBorder="1" applyAlignment="1" applyProtection="1">
      <alignment/>
      <protection/>
    </xf>
    <xf numFmtId="2" fontId="0" fillId="26" borderId="0" xfId="0" applyNumberFormat="1" applyFont="1" applyFill="1" applyAlignment="1" applyProtection="1">
      <alignment/>
      <protection/>
    </xf>
    <xf numFmtId="2" fontId="0" fillId="26" borderId="0" xfId="0" applyNumberFormat="1" applyFont="1" applyFill="1" applyBorder="1" applyAlignment="1" applyProtection="1">
      <alignment/>
      <protection/>
    </xf>
    <xf numFmtId="0" fontId="0" fillId="26" borderId="0" xfId="0" applyFont="1" applyFill="1" applyAlignment="1" applyProtection="1">
      <alignment/>
      <protection/>
    </xf>
    <xf numFmtId="0" fontId="0" fillId="8" borderId="11" xfId="0" applyFill="1" applyBorder="1" applyAlignment="1" applyProtection="1">
      <alignment/>
      <protection locked="0"/>
    </xf>
    <xf numFmtId="0" fontId="0" fillId="8" borderId="14" xfId="0" applyFill="1" applyBorder="1" applyAlignment="1" applyProtection="1">
      <alignment/>
      <protection locked="0"/>
    </xf>
    <xf numFmtId="49" fontId="0" fillId="8" borderId="14" xfId="0" applyNumberFormat="1" applyFill="1" applyBorder="1" applyAlignment="1" applyProtection="1">
      <alignment/>
      <protection locked="0"/>
    </xf>
    <xf numFmtId="4" fontId="0" fillId="8" borderId="11" xfId="0" applyNumberFormat="1" applyFill="1" applyBorder="1" applyAlignment="1" applyProtection="1">
      <alignment/>
      <protection locked="0"/>
    </xf>
    <xf numFmtId="49" fontId="0" fillId="8" borderId="11" xfId="0" applyNumberFormat="1" applyFill="1" applyBorder="1" applyAlignment="1" applyProtection="1">
      <alignment/>
      <protection locked="0"/>
    </xf>
    <xf numFmtId="4" fontId="1" fillId="8" borderId="10" xfId="0" applyNumberFormat="1" applyFont="1" applyFill="1" applyBorder="1" applyAlignment="1" applyProtection="1">
      <alignment horizontal="center" vertical="center"/>
      <protection/>
    </xf>
    <xf numFmtId="3" fontId="0" fillId="8" borderId="11" xfId="0" applyNumberFormat="1" applyFill="1" applyBorder="1" applyAlignment="1" applyProtection="1">
      <alignment/>
      <protection locked="0"/>
    </xf>
    <xf numFmtId="3" fontId="0" fillId="8" borderId="16" xfId="0" applyNumberFormat="1" applyFill="1" applyBorder="1" applyAlignment="1" applyProtection="1">
      <alignment/>
      <protection locked="0"/>
    </xf>
    <xf numFmtId="196" fontId="0" fillId="8" borderId="16" xfId="0" applyNumberFormat="1" applyFill="1" applyBorder="1" applyAlignment="1" applyProtection="1">
      <alignment/>
      <protection locked="0"/>
    </xf>
    <xf numFmtId="4" fontId="0" fillId="8" borderId="16" xfId="0" applyNumberFormat="1" applyFill="1" applyBorder="1" applyAlignment="1" applyProtection="1">
      <alignment/>
      <protection locked="0"/>
    </xf>
    <xf numFmtId="4" fontId="0" fillId="8" borderId="16" xfId="0" applyNumberFormat="1" applyFill="1" applyBorder="1" applyAlignment="1" applyProtection="1">
      <alignment/>
      <protection/>
    </xf>
    <xf numFmtId="4" fontId="0" fillId="8" borderId="11" xfId="0" applyNumberFormat="1" applyFill="1" applyBorder="1" applyAlignment="1" applyProtection="1">
      <alignment/>
      <protection/>
    </xf>
    <xf numFmtId="4" fontId="1" fillId="8" borderId="11" xfId="0" applyNumberFormat="1" applyFont="1" applyFill="1" applyBorder="1" applyAlignment="1" applyProtection="1">
      <alignment/>
      <protection/>
    </xf>
    <xf numFmtId="4" fontId="0" fillId="8" borderId="11" xfId="0" applyNumberFormat="1" applyFont="1" applyFill="1" applyBorder="1" applyAlignment="1" applyProtection="1">
      <alignment/>
      <protection locked="0"/>
    </xf>
    <xf numFmtId="4" fontId="9" fillId="8" borderId="11" xfId="0" applyNumberFormat="1" applyFont="1" applyFill="1" applyBorder="1" applyAlignment="1" applyProtection="1">
      <alignment/>
      <protection/>
    </xf>
    <xf numFmtId="2" fontId="0" fillId="8" borderId="0" xfId="0" applyNumberFormat="1" applyFill="1" applyAlignment="1" applyProtection="1">
      <alignment/>
      <protection/>
    </xf>
    <xf numFmtId="2" fontId="0" fillId="8" borderId="0" xfId="0" applyNumberFormat="1" applyFill="1" applyBorder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0" fillId="15" borderId="11" xfId="0" applyFill="1" applyBorder="1" applyAlignment="1" applyProtection="1">
      <alignment/>
      <protection locked="0"/>
    </xf>
    <xf numFmtId="0" fontId="0" fillId="15" borderId="14" xfId="0" applyFill="1" applyBorder="1" applyAlignment="1" applyProtection="1">
      <alignment/>
      <protection locked="0"/>
    </xf>
    <xf numFmtId="0" fontId="0" fillId="15" borderId="14" xfId="0" applyFont="1" applyFill="1" applyBorder="1" applyAlignment="1" applyProtection="1">
      <alignment/>
      <protection locked="0"/>
    </xf>
    <xf numFmtId="49" fontId="0" fillId="15" borderId="14" xfId="0" applyNumberFormat="1" applyFill="1" applyBorder="1" applyAlignment="1" applyProtection="1">
      <alignment/>
      <protection locked="0"/>
    </xf>
    <xf numFmtId="4" fontId="0" fillId="15" borderId="11" xfId="0" applyNumberFormat="1" applyFill="1" applyBorder="1" applyAlignment="1" applyProtection="1">
      <alignment/>
      <protection locked="0"/>
    </xf>
    <xf numFmtId="49" fontId="0" fillId="15" borderId="11" xfId="0" applyNumberFormat="1" applyFill="1" applyBorder="1" applyAlignment="1" applyProtection="1">
      <alignment/>
      <protection locked="0"/>
    </xf>
    <xf numFmtId="4" fontId="1" fillId="15" borderId="10" xfId="0" applyNumberFormat="1" applyFont="1" applyFill="1" applyBorder="1" applyAlignment="1" applyProtection="1">
      <alignment horizontal="center" vertical="center"/>
      <protection/>
    </xf>
    <xf numFmtId="3" fontId="0" fillId="15" borderId="11" xfId="0" applyNumberFormat="1" applyFill="1" applyBorder="1" applyAlignment="1" applyProtection="1">
      <alignment/>
      <protection locked="0"/>
    </xf>
    <xf numFmtId="3" fontId="0" fillId="15" borderId="16" xfId="0" applyNumberFormat="1" applyFill="1" applyBorder="1" applyAlignment="1" applyProtection="1">
      <alignment/>
      <protection locked="0"/>
    </xf>
    <xf numFmtId="196" fontId="0" fillId="15" borderId="16" xfId="0" applyNumberFormat="1" applyFill="1" applyBorder="1" applyAlignment="1" applyProtection="1">
      <alignment/>
      <protection locked="0"/>
    </xf>
    <xf numFmtId="4" fontId="0" fillId="15" borderId="16" xfId="0" applyNumberFormat="1" applyFill="1" applyBorder="1" applyAlignment="1" applyProtection="1">
      <alignment/>
      <protection locked="0"/>
    </xf>
    <xf numFmtId="4" fontId="0" fillId="15" borderId="16" xfId="0" applyNumberFormat="1" applyFill="1" applyBorder="1" applyAlignment="1" applyProtection="1">
      <alignment/>
      <protection/>
    </xf>
    <xf numFmtId="4" fontId="0" fillId="15" borderId="11" xfId="0" applyNumberFormat="1" applyFill="1" applyBorder="1" applyAlignment="1" applyProtection="1">
      <alignment/>
      <protection/>
    </xf>
    <xf numFmtId="4" fontId="1" fillId="15" borderId="11" xfId="0" applyNumberFormat="1" applyFont="1" applyFill="1" applyBorder="1" applyAlignment="1" applyProtection="1">
      <alignment/>
      <protection/>
    </xf>
    <xf numFmtId="4" fontId="0" fillId="15" borderId="11" xfId="0" applyNumberFormat="1" applyFont="1" applyFill="1" applyBorder="1" applyAlignment="1" applyProtection="1">
      <alignment/>
      <protection locked="0"/>
    </xf>
    <xf numFmtId="4" fontId="9" fillId="15" borderId="11" xfId="0" applyNumberFormat="1" applyFont="1" applyFill="1" applyBorder="1" applyAlignment="1" applyProtection="1">
      <alignment/>
      <protection/>
    </xf>
    <xf numFmtId="2" fontId="0" fillId="15" borderId="0" xfId="0" applyNumberFormat="1" applyFill="1" applyAlignment="1" applyProtection="1">
      <alignment/>
      <protection/>
    </xf>
    <xf numFmtId="2" fontId="0" fillId="15" borderId="0" xfId="0" applyNumberFormat="1" applyFill="1" applyBorder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0" fillId="22" borderId="11" xfId="0" applyFill="1" applyBorder="1" applyAlignment="1" applyProtection="1">
      <alignment/>
      <protection locked="0"/>
    </xf>
    <xf numFmtId="0" fontId="0" fillId="22" borderId="14" xfId="0" applyFill="1" applyBorder="1" applyAlignment="1" applyProtection="1">
      <alignment/>
      <protection locked="0"/>
    </xf>
    <xf numFmtId="0" fontId="0" fillId="22" borderId="14" xfId="0" applyFont="1" applyFill="1" applyBorder="1" applyAlignment="1" applyProtection="1">
      <alignment/>
      <protection locked="0"/>
    </xf>
    <xf numFmtId="49" fontId="0" fillId="22" borderId="14" xfId="0" applyNumberFormat="1" applyFill="1" applyBorder="1" applyAlignment="1" applyProtection="1">
      <alignment/>
      <protection locked="0"/>
    </xf>
    <xf numFmtId="4" fontId="0" fillId="22" borderId="11" xfId="0" applyNumberFormat="1" applyFill="1" applyBorder="1" applyAlignment="1" applyProtection="1">
      <alignment/>
      <protection locked="0"/>
    </xf>
    <xf numFmtId="49" fontId="0" fillId="22" borderId="11" xfId="0" applyNumberFormat="1" applyFill="1" applyBorder="1" applyAlignment="1" applyProtection="1">
      <alignment/>
      <protection locked="0"/>
    </xf>
    <xf numFmtId="4" fontId="1" fillId="22" borderId="10" xfId="0" applyNumberFormat="1" applyFont="1" applyFill="1" applyBorder="1" applyAlignment="1" applyProtection="1">
      <alignment horizontal="center" vertical="center"/>
      <protection/>
    </xf>
    <xf numFmtId="3" fontId="0" fillId="22" borderId="11" xfId="0" applyNumberFormat="1" applyFill="1" applyBorder="1" applyAlignment="1" applyProtection="1">
      <alignment/>
      <protection locked="0"/>
    </xf>
    <xf numFmtId="3" fontId="0" fillId="22" borderId="16" xfId="0" applyNumberFormat="1" applyFill="1" applyBorder="1" applyAlignment="1" applyProtection="1">
      <alignment/>
      <protection locked="0"/>
    </xf>
    <xf numFmtId="196" fontId="0" fillId="22" borderId="16" xfId="0" applyNumberFormat="1" applyFill="1" applyBorder="1" applyAlignment="1" applyProtection="1">
      <alignment/>
      <protection locked="0"/>
    </xf>
    <xf numFmtId="4" fontId="0" fillId="22" borderId="16" xfId="0" applyNumberFormat="1" applyFill="1" applyBorder="1" applyAlignment="1" applyProtection="1">
      <alignment/>
      <protection locked="0"/>
    </xf>
    <xf numFmtId="4" fontId="0" fillId="22" borderId="16" xfId="0" applyNumberFormat="1" applyFill="1" applyBorder="1" applyAlignment="1" applyProtection="1">
      <alignment/>
      <protection/>
    </xf>
    <xf numFmtId="4" fontId="0" fillId="22" borderId="11" xfId="0" applyNumberFormat="1" applyFill="1" applyBorder="1" applyAlignment="1" applyProtection="1">
      <alignment/>
      <protection/>
    </xf>
    <xf numFmtId="4" fontId="1" fillId="22" borderId="11" xfId="0" applyNumberFormat="1" applyFont="1" applyFill="1" applyBorder="1" applyAlignment="1" applyProtection="1">
      <alignment/>
      <protection/>
    </xf>
    <xf numFmtId="4" fontId="0" fillId="22" borderId="11" xfId="0" applyNumberFormat="1" applyFont="1" applyFill="1" applyBorder="1" applyAlignment="1" applyProtection="1">
      <alignment/>
      <protection locked="0"/>
    </xf>
    <xf numFmtId="4" fontId="9" fillId="22" borderId="11" xfId="0" applyNumberFormat="1" applyFont="1" applyFill="1" applyBorder="1" applyAlignment="1" applyProtection="1">
      <alignment/>
      <protection/>
    </xf>
    <xf numFmtId="2" fontId="0" fillId="22" borderId="0" xfId="0" applyNumberFormat="1" applyFill="1" applyAlignment="1" applyProtection="1">
      <alignment/>
      <protection/>
    </xf>
    <xf numFmtId="2" fontId="0" fillId="22" borderId="0" xfId="0" applyNumberFormat="1" applyFill="1" applyBorder="1" applyAlignment="1" applyProtection="1">
      <alignment/>
      <protection/>
    </xf>
    <xf numFmtId="0" fontId="0" fillId="22" borderId="0" xfId="0" applyFill="1" applyAlignment="1" applyProtection="1">
      <alignment/>
      <protection/>
    </xf>
    <xf numFmtId="0" fontId="0" fillId="25" borderId="12" xfId="0" applyFont="1" applyFill="1" applyBorder="1" applyAlignment="1" applyProtection="1">
      <alignment/>
      <protection locked="0"/>
    </xf>
    <xf numFmtId="0" fontId="0" fillId="8" borderId="11" xfId="0" applyFont="1" applyFill="1" applyBorder="1" applyAlignment="1" applyProtection="1">
      <alignment/>
      <protection locked="0"/>
    </xf>
    <xf numFmtId="0" fontId="0" fillId="9" borderId="11" xfId="0" applyFill="1" applyBorder="1" applyAlignment="1" applyProtection="1">
      <alignment/>
      <protection locked="0"/>
    </xf>
    <xf numFmtId="0" fontId="0" fillId="9" borderId="14" xfId="0" applyFill="1" applyBorder="1" applyAlignment="1" applyProtection="1">
      <alignment/>
      <protection locked="0"/>
    </xf>
    <xf numFmtId="0" fontId="0" fillId="9" borderId="11" xfId="0" applyFont="1" applyFill="1" applyBorder="1" applyAlignment="1" applyProtection="1">
      <alignment/>
      <protection locked="0"/>
    </xf>
    <xf numFmtId="49" fontId="0" fillId="9" borderId="14" xfId="0" applyNumberFormat="1" applyFill="1" applyBorder="1" applyAlignment="1" applyProtection="1">
      <alignment/>
      <protection locked="0"/>
    </xf>
    <xf numFmtId="4" fontId="0" fillId="9" borderId="11" xfId="0" applyNumberFormat="1" applyFill="1" applyBorder="1" applyAlignment="1" applyProtection="1">
      <alignment/>
      <protection locked="0"/>
    </xf>
    <xf numFmtId="49" fontId="0" fillId="9" borderId="11" xfId="0" applyNumberFormat="1" applyFill="1" applyBorder="1" applyAlignment="1" applyProtection="1">
      <alignment/>
      <protection locked="0"/>
    </xf>
    <xf numFmtId="4" fontId="1" fillId="9" borderId="10" xfId="0" applyNumberFormat="1" applyFont="1" applyFill="1" applyBorder="1" applyAlignment="1" applyProtection="1">
      <alignment horizontal="center" vertical="center"/>
      <protection/>
    </xf>
    <xf numFmtId="3" fontId="0" fillId="9" borderId="11" xfId="0" applyNumberFormat="1" applyFill="1" applyBorder="1" applyAlignment="1" applyProtection="1">
      <alignment/>
      <protection locked="0"/>
    </xf>
    <xf numFmtId="3" fontId="0" fillId="9" borderId="16" xfId="0" applyNumberFormat="1" applyFill="1" applyBorder="1" applyAlignment="1" applyProtection="1">
      <alignment/>
      <protection locked="0"/>
    </xf>
    <xf numFmtId="196" fontId="0" fillId="9" borderId="16" xfId="0" applyNumberFormat="1" applyFill="1" applyBorder="1" applyAlignment="1" applyProtection="1">
      <alignment/>
      <protection locked="0"/>
    </xf>
    <xf numFmtId="4" fontId="0" fillId="9" borderId="16" xfId="0" applyNumberFormat="1" applyFill="1" applyBorder="1" applyAlignment="1" applyProtection="1">
      <alignment/>
      <protection locked="0"/>
    </xf>
    <xf numFmtId="4" fontId="0" fillId="9" borderId="16" xfId="0" applyNumberFormat="1" applyFill="1" applyBorder="1" applyAlignment="1" applyProtection="1">
      <alignment/>
      <protection/>
    </xf>
    <xf numFmtId="4" fontId="0" fillId="9" borderId="11" xfId="0" applyNumberFormat="1" applyFill="1" applyBorder="1" applyAlignment="1" applyProtection="1">
      <alignment/>
      <protection/>
    </xf>
    <xf numFmtId="4" fontId="1" fillId="9" borderId="11" xfId="0" applyNumberFormat="1" applyFont="1" applyFill="1" applyBorder="1" applyAlignment="1" applyProtection="1">
      <alignment/>
      <protection/>
    </xf>
    <xf numFmtId="4" fontId="0" fillId="9" borderId="11" xfId="0" applyNumberFormat="1" applyFont="1" applyFill="1" applyBorder="1" applyAlignment="1" applyProtection="1">
      <alignment/>
      <protection locked="0"/>
    </xf>
    <xf numFmtId="4" fontId="9" fillId="9" borderId="11" xfId="0" applyNumberFormat="1" applyFont="1" applyFill="1" applyBorder="1" applyAlignment="1" applyProtection="1">
      <alignment/>
      <protection/>
    </xf>
    <xf numFmtId="2" fontId="0" fillId="9" borderId="0" xfId="0" applyNumberFormat="1" applyFill="1" applyAlignment="1" applyProtection="1">
      <alignment/>
      <protection/>
    </xf>
    <xf numFmtId="2" fontId="0" fillId="9" borderId="0" xfId="0" applyNumberFormat="1" applyFill="1" applyBorder="1" applyAlignment="1" applyProtection="1">
      <alignment/>
      <protection/>
    </xf>
    <xf numFmtId="0" fontId="0" fillId="9" borderId="0" xfId="0" applyFill="1" applyAlignment="1" applyProtection="1">
      <alignment/>
      <protection/>
    </xf>
    <xf numFmtId="0" fontId="0" fillId="22" borderId="12" xfId="0" applyFont="1" applyFill="1" applyBorder="1" applyAlignment="1" applyProtection="1">
      <alignment/>
      <protection locked="0"/>
    </xf>
    <xf numFmtId="0" fontId="0" fillId="26" borderId="12" xfId="0" applyFont="1" applyFill="1" applyBorder="1" applyAlignment="1" applyProtection="1">
      <alignment/>
      <protection locked="0"/>
    </xf>
    <xf numFmtId="0" fontId="0" fillId="14" borderId="11" xfId="0" applyFill="1" applyBorder="1" applyAlignment="1" applyProtection="1">
      <alignment/>
      <protection locked="0"/>
    </xf>
    <xf numFmtId="0" fontId="0" fillId="14" borderId="14" xfId="0" applyFill="1" applyBorder="1" applyAlignment="1" applyProtection="1">
      <alignment/>
      <protection locked="0"/>
    </xf>
    <xf numFmtId="0" fontId="0" fillId="14" borderId="11" xfId="0" applyFont="1" applyFill="1" applyBorder="1" applyAlignment="1" applyProtection="1">
      <alignment/>
      <protection locked="0"/>
    </xf>
    <xf numFmtId="49" fontId="0" fillId="14" borderId="14" xfId="0" applyNumberFormat="1" applyFill="1" applyBorder="1" applyAlignment="1" applyProtection="1">
      <alignment/>
      <protection locked="0"/>
    </xf>
    <xf numFmtId="4" fontId="0" fillId="14" borderId="11" xfId="0" applyNumberFormat="1" applyFill="1" applyBorder="1" applyAlignment="1" applyProtection="1">
      <alignment/>
      <protection locked="0"/>
    </xf>
    <xf numFmtId="49" fontId="0" fillId="14" borderId="11" xfId="0" applyNumberFormat="1" applyFill="1" applyBorder="1" applyAlignment="1" applyProtection="1">
      <alignment/>
      <protection locked="0"/>
    </xf>
    <xf numFmtId="4" fontId="1" fillId="14" borderId="10" xfId="0" applyNumberFormat="1" applyFont="1" applyFill="1" applyBorder="1" applyAlignment="1" applyProtection="1">
      <alignment horizontal="center" vertical="center"/>
      <protection/>
    </xf>
    <xf numFmtId="3" fontId="0" fillId="14" borderId="11" xfId="0" applyNumberFormat="1" applyFill="1" applyBorder="1" applyAlignment="1" applyProtection="1">
      <alignment/>
      <protection locked="0"/>
    </xf>
    <xf numFmtId="3" fontId="0" fillId="14" borderId="16" xfId="0" applyNumberFormat="1" applyFill="1" applyBorder="1" applyAlignment="1" applyProtection="1">
      <alignment/>
      <protection locked="0"/>
    </xf>
    <xf numFmtId="196" fontId="0" fillId="14" borderId="16" xfId="0" applyNumberFormat="1" applyFill="1" applyBorder="1" applyAlignment="1" applyProtection="1">
      <alignment/>
      <protection locked="0"/>
    </xf>
    <xf numFmtId="4" fontId="0" fillId="14" borderId="16" xfId="0" applyNumberFormat="1" applyFill="1" applyBorder="1" applyAlignment="1" applyProtection="1">
      <alignment/>
      <protection locked="0"/>
    </xf>
    <xf numFmtId="4" fontId="0" fillId="14" borderId="16" xfId="0" applyNumberFormat="1" applyFill="1" applyBorder="1" applyAlignment="1" applyProtection="1">
      <alignment/>
      <protection/>
    </xf>
    <xf numFmtId="4" fontId="0" fillId="14" borderId="11" xfId="0" applyNumberFormat="1" applyFill="1" applyBorder="1" applyAlignment="1" applyProtection="1">
      <alignment/>
      <protection/>
    </xf>
    <xf numFmtId="4" fontId="1" fillId="14" borderId="11" xfId="0" applyNumberFormat="1" applyFont="1" applyFill="1" applyBorder="1" applyAlignment="1" applyProtection="1">
      <alignment/>
      <protection/>
    </xf>
    <xf numFmtId="4" fontId="0" fillId="14" borderId="11" xfId="0" applyNumberFormat="1" applyFont="1" applyFill="1" applyBorder="1" applyAlignment="1" applyProtection="1">
      <alignment/>
      <protection locked="0"/>
    </xf>
    <xf numFmtId="4" fontId="9" fillId="14" borderId="11" xfId="0" applyNumberFormat="1" applyFont="1" applyFill="1" applyBorder="1" applyAlignment="1" applyProtection="1">
      <alignment/>
      <protection/>
    </xf>
    <xf numFmtId="2" fontId="0" fillId="14" borderId="0" xfId="0" applyNumberFormat="1" applyFill="1" applyAlignment="1" applyProtection="1">
      <alignment/>
      <protection/>
    </xf>
    <xf numFmtId="2" fontId="0" fillId="14" borderId="0" xfId="0" applyNumberForma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4" fontId="25" fillId="25" borderId="10" xfId="0" applyNumberFormat="1" applyFont="1" applyFill="1" applyBorder="1" applyAlignment="1" applyProtection="1">
      <alignment horizontal="center" vertical="center"/>
      <protection/>
    </xf>
    <xf numFmtId="4" fontId="25" fillId="25" borderId="11" xfId="0" applyNumberFormat="1" applyFont="1" applyFill="1" applyBorder="1" applyAlignment="1" applyProtection="1">
      <alignment/>
      <protection/>
    </xf>
    <xf numFmtId="4" fontId="26" fillId="25" borderId="11" xfId="0" applyNumberFormat="1" applyFont="1" applyFill="1" applyBorder="1" applyAlignment="1" applyProtection="1">
      <alignment/>
      <protection/>
    </xf>
    <xf numFmtId="0" fontId="25" fillId="25" borderId="11" xfId="0" applyFont="1" applyFill="1" applyBorder="1" applyAlignment="1" applyProtection="1">
      <alignment/>
      <protection locked="0"/>
    </xf>
    <xf numFmtId="0" fontId="25" fillId="25" borderId="14" xfId="0" applyFont="1" applyFill="1" applyBorder="1" applyAlignment="1" applyProtection="1">
      <alignment/>
      <protection locked="0"/>
    </xf>
    <xf numFmtId="49" fontId="25" fillId="25" borderId="14" xfId="0" applyNumberFormat="1" applyFont="1" applyFill="1" applyBorder="1" applyAlignment="1" applyProtection="1">
      <alignment/>
      <protection locked="0"/>
    </xf>
    <xf numFmtId="4" fontId="25" fillId="25" borderId="11" xfId="0" applyNumberFormat="1" applyFont="1" applyFill="1" applyBorder="1" applyAlignment="1" applyProtection="1">
      <alignment/>
      <protection locked="0"/>
    </xf>
    <xf numFmtId="49" fontId="25" fillId="25" borderId="11" xfId="0" applyNumberFormat="1" applyFont="1" applyFill="1" applyBorder="1" applyAlignment="1" applyProtection="1">
      <alignment/>
      <protection locked="0"/>
    </xf>
    <xf numFmtId="3" fontId="25" fillId="25" borderId="11" xfId="0" applyNumberFormat="1" applyFont="1" applyFill="1" applyBorder="1" applyAlignment="1" applyProtection="1">
      <alignment/>
      <protection locked="0"/>
    </xf>
    <xf numFmtId="3" fontId="25" fillId="25" borderId="16" xfId="0" applyNumberFormat="1" applyFont="1" applyFill="1" applyBorder="1" applyAlignment="1" applyProtection="1">
      <alignment/>
      <protection locked="0"/>
    </xf>
    <xf numFmtId="196" fontId="25" fillId="25" borderId="16" xfId="0" applyNumberFormat="1" applyFont="1" applyFill="1" applyBorder="1" applyAlignment="1" applyProtection="1">
      <alignment/>
      <protection locked="0"/>
    </xf>
    <xf numFmtId="4" fontId="25" fillId="25" borderId="16" xfId="0" applyNumberFormat="1" applyFont="1" applyFill="1" applyBorder="1" applyAlignment="1" applyProtection="1">
      <alignment/>
      <protection locked="0"/>
    </xf>
    <xf numFmtId="4" fontId="25" fillId="25" borderId="16" xfId="0" applyNumberFormat="1" applyFont="1" applyFill="1" applyBorder="1" applyAlignment="1" applyProtection="1">
      <alignment/>
      <protection/>
    </xf>
    <xf numFmtId="2" fontId="25" fillId="25" borderId="0" xfId="0" applyNumberFormat="1" applyFont="1" applyFill="1" applyAlignment="1" applyProtection="1">
      <alignment/>
      <protection/>
    </xf>
    <xf numFmtId="2" fontId="25" fillId="25" borderId="0" xfId="0" applyNumberFormat="1" applyFont="1" applyFill="1" applyBorder="1" applyAlignment="1" applyProtection="1">
      <alignment/>
      <protection/>
    </xf>
    <xf numFmtId="0" fontId="25" fillId="25" borderId="0" xfId="0" applyFont="1" applyFill="1" applyAlignment="1" applyProtection="1">
      <alignment/>
      <protection/>
    </xf>
    <xf numFmtId="4" fontId="25" fillId="22" borderId="10" xfId="0" applyNumberFormat="1" applyFont="1" applyFill="1" applyBorder="1" applyAlignment="1" applyProtection="1">
      <alignment horizontal="center" vertical="center"/>
      <protection/>
    </xf>
    <xf numFmtId="4" fontId="25" fillId="22" borderId="11" xfId="0" applyNumberFormat="1" applyFont="1" applyFill="1" applyBorder="1" applyAlignment="1" applyProtection="1">
      <alignment/>
      <protection/>
    </xf>
    <xf numFmtId="4" fontId="26" fillId="22" borderId="11" xfId="0" applyNumberFormat="1" applyFont="1" applyFill="1" applyBorder="1" applyAlignment="1" applyProtection="1">
      <alignment/>
      <protection/>
    </xf>
    <xf numFmtId="0" fontId="25" fillId="22" borderId="11" xfId="0" applyFont="1" applyFill="1" applyBorder="1" applyAlignment="1" applyProtection="1">
      <alignment/>
      <protection locked="0"/>
    </xf>
    <xf numFmtId="0" fontId="25" fillId="22" borderId="14" xfId="0" applyFont="1" applyFill="1" applyBorder="1" applyAlignment="1" applyProtection="1">
      <alignment/>
      <protection locked="0"/>
    </xf>
    <xf numFmtId="49" fontId="25" fillId="22" borderId="14" xfId="0" applyNumberFormat="1" applyFont="1" applyFill="1" applyBorder="1" applyAlignment="1" applyProtection="1">
      <alignment/>
      <protection locked="0"/>
    </xf>
    <xf numFmtId="4" fontId="25" fillId="22" borderId="11" xfId="0" applyNumberFormat="1" applyFont="1" applyFill="1" applyBorder="1" applyAlignment="1" applyProtection="1">
      <alignment/>
      <protection locked="0"/>
    </xf>
    <xf numFmtId="49" fontId="25" fillId="22" borderId="11" xfId="0" applyNumberFormat="1" applyFont="1" applyFill="1" applyBorder="1" applyAlignment="1" applyProtection="1">
      <alignment/>
      <protection locked="0"/>
    </xf>
    <xf numFmtId="3" fontId="25" fillId="22" borderId="11" xfId="0" applyNumberFormat="1" applyFont="1" applyFill="1" applyBorder="1" applyAlignment="1" applyProtection="1">
      <alignment/>
      <protection locked="0"/>
    </xf>
    <xf numFmtId="3" fontId="25" fillId="22" borderId="16" xfId="0" applyNumberFormat="1" applyFont="1" applyFill="1" applyBorder="1" applyAlignment="1" applyProtection="1">
      <alignment/>
      <protection locked="0"/>
    </xf>
    <xf numFmtId="196" fontId="25" fillId="22" borderId="16" xfId="0" applyNumberFormat="1" applyFont="1" applyFill="1" applyBorder="1" applyAlignment="1" applyProtection="1">
      <alignment/>
      <protection locked="0"/>
    </xf>
    <xf numFmtId="4" fontId="25" fillId="22" borderId="16" xfId="0" applyNumberFormat="1" applyFont="1" applyFill="1" applyBorder="1" applyAlignment="1" applyProtection="1">
      <alignment/>
      <protection locked="0"/>
    </xf>
    <xf numFmtId="4" fontId="25" fillId="22" borderId="16" xfId="0" applyNumberFormat="1" applyFont="1" applyFill="1" applyBorder="1" applyAlignment="1" applyProtection="1">
      <alignment/>
      <protection/>
    </xf>
    <xf numFmtId="2" fontId="25" fillId="22" borderId="0" xfId="0" applyNumberFormat="1" applyFont="1" applyFill="1" applyAlignment="1" applyProtection="1">
      <alignment/>
      <protection/>
    </xf>
    <xf numFmtId="2" fontId="25" fillId="22" borderId="0" xfId="0" applyNumberFormat="1" applyFont="1" applyFill="1" applyBorder="1" applyAlignment="1" applyProtection="1">
      <alignment/>
      <protection/>
    </xf>
    <xf numFmtId="0" fontId="25" fillId="22" borderId="0" xfId="0" applyFont="1" applyFill="1" applyAlignment="1" applyProtection="1">
      <alignment/>
      <protection/>
    </xf>
    <xf numFmtId="0" fontId="0" fillId="25" borderId="14" xfId="0" applyFont="1" applyFill="1" applyBorder="1" applyAlignment="1" applyProtection="1">
      <alignment/>
      <protection locked="0"/>
    </xf>
    <xf numFmtId="49" fontId="0" fillId="25" borderId="14" xfId="0" applyNumberFormat="1" applyFont="1" applyFill="1" applyBorder="1" applyAlignment="1" applyProtection="1">
      <alignment/>
      <protection locked="0"/>
    </xf>
    <xf numFmtId="49" fontId="0" fillId="25" borderId="11" xfId="0" applyNumberFormat="1" applyFont="1" applyFill="1" applyBorder="1" applyAlignment="1" applyProtection="1">
      <alignment/>
      <protection locked="0"/>
    </xf>
    <xf numFmtId="4" fontId="0" fillId="25" borderId="10" xfId="0" applyNumberFormat="1" applyFont="1" applyFill="1" applyBorder="1" applyAlignment="1" applyProtection="1">
      <alignment horizontal="center" vertical="center"/>
      <protection/>
    </xf>
    <xf numFmtId="3" fontId="0" fillId="25" borderId="11" xfId="0" applyNumberFormat="1" applyFont="1" applyFill="1" applyBorder="1" applyAlignment="1" applyProtection="1">
      <alignment/>
      <protection locked="0"/>
    </xf>
    <xf numFmtId="3" fontId="0" fillId="25" borderId="16" xfId="0" applyNumberFormat="1" applyFont="1" applyFill="1" applyBorder="1" applyAlignment="1" applyProtection="1">
      <alignment/>
      <protection locked="0"/>
    </xf>
    <xf numFmtId="196" fontId="0" fillId="25" borderId="16" xfId="0" applyNumberFormat="1" applyFont="1" applyFill="1" applyBorder="1" applyAlignment="1" applyProtection="1">
      <alignment/>
      <protection locked="0"/>
    </xf>
    <xf numFmtId="4" fontId="0" fillId="25" borderId="16" xfId="0" applyNumberFormat="1" applyFont="1" applyFill="1" applyBorder="1" applyAlignment="1" applyProtection="1">
      <alignment/>
      <protection locked="0"/>
    </xf>
    <xf numFmtId="4" fontId="0" fillId="25" borderId="16" xfId="0" applyNumberFormat="1" applyFont="1" applyFill="1" applyBorder="1" applyAlignment="1" applyProtection="1">
      <alignment/>
      <protection/>
    </xf>
    <xf numFmtId="4" fontId="0" fillId="25" borderId="11" xfId="0" applyNumberFormat="1" applyFont="1" applyFill="1" applyBorder="1" applyAlignment="1" applyProtection="1">
      <alignment/>
      <protection/>
    </xf>
    <xf numFmtId="4" fontId="10" fillId="25" borderId="11" xfId="0" applyNumberFormat="1" applyFont="1" applyFill="1" applyBorder="1" applyAlignment="1" applyProtection="1">
      <alignment/>
      <protection/>
    </xf>
    <xf numFmtId="2" fontId="0" fillId="25" borderId="0" xfId="0" applyNumberFormat="1" applyFont="1" applyFill="1" applyAlignment="1" applyProtection="1">
      <alignment/>
      <protection/>
    </xf>
    <xf numFmtId="2" fontId="0" fillId="25" borderId="0" xfId="0" applyNumberFormat="1" applyFont="1" applyFill="1" applyBorder="1" applyAlignment="1" applyProtection="1">
      <alignment/>
      <protection/>
    </xf>
    <xf numFmtId="0" fontId="0" fillId="25" borderId="0" xfId="0" applyFont="1" applyFill="1" applyAlignment="1" applyProtection="1">
      <alignment/>
      <protection/>
    </xf>
    <xf numFmtId="0" fontId="25" fillId="22" borderId="12" xfId="0" applyFont="1" applyFill="1" applyBorder="1" applyAlignment="1" applyProtection="1">
      <alignment/>
      <protection locked="0"/>
    </xf>
    <xf numFmtId="0" fontId="0" fillId="6" borderId="11" xfId="0" applyFill="1" applyBorder="1" applyAlignment="1" applyProtection="1">
      <alignment/>
      <protection locked="0"/>
    </xf>
    <xf numFmtId="0" fontId="0" fillId="6" borderId="14" xfId="0" applyFill="1" applyBorder="1" applyAlignment="1" applyProtection="1">
      <alignment/>
      <protection locked="0"/>
    </xf>
    <xf numFmtId="0" fontId="0" fillId="6" borderId="11" xfId="0" applyFont="1" applyFill="1" applyBorder="1" applyAlignment="1" applyProtection="1">
      <alignment/>
      <protection locked="0"/>
    </xf>
    <xf numFmtId="49" fontId="0" fillId="6" borderId="14" xfId="0" applyNumberFormat="1" applyFill="1" applyBorder="1" applyAlignment="1" applyProtection="1">
      <alignment/>
      <protection locked="0"/>
    </xf>
    <xf numFmtId="4" fontId="0" fillId="6" borderId="11" xfId="0" applyNumberFormat="1" applyFill="1" applyBorder="1" applyAlignment="1" applyProtection="1">
      <alignment/>
      <protection locked="0"/>
    </xf>
    <xf numFmtId="49" fontId="0" fillId="6" borderId="11" xfId="0" applyNumberFormat="1" applyFill="1" applyBorder="1" applyAlignment="1" applyProtection="1">
      <alignment/>
      <protection locked="0"/>
    </xf>
    <xf numFmtId="4" fontId="1" fillId="6" borderId="10" xfId="0" applyNumberFormat="1" applyFont="1" applyFill="1" applyBorder="1" applyAlignment="1" applyProtection="1">
      <alignment horizontal="center" vertical="center"/>
      <protection/>
    </xf>
    <xf numFmtId="3" fontId="0" fillId="6" borderId="11" xfId="0" applyNumberFormat="1" applyFill="1" applyBorder="1" applyAlignment="1" applyProtection="1">
      <alignment/>
      <protection locked="0"/>
    </xf>
    <xf numFmtId="3" fontId="0" fillId="6" borderId="16" xfId="0" applyNumberFormat="1" applyFill="1" applyBorder="1" applyAlignment="1" applyProtection="1">
      <alignment/>
      <protection locked="0"/>
    </xf>
    <xf numFmtId="196" fontId="0" fillId="6" borderId="16" xfId="0" applyNumberFormat="1" applyFill="1" applyBorder="1" applyAlignment="1" applyProtection="1">
      <alignment/>
      <protection locked="0"/>
    </xf>
    <xf numFmtId="4" fontId="0" fillId="6" borderId="16" xfId="0" applyNumberFormat="1" applyFill="1" applyBorder="1" applyAlignment="1" applyProtection="1">
      <alignment/>
      <protection locked="0"/>
    </xf>
    <xf numFmtId="4" fontId="0" fillId="6" borderId="16" xfId="0" applyNumberFormat="1" applyFill="1" applyBorder="1" applyAlignment="1" applyProtection="1">
      <alignment/>
      <protection/>
    </xf>
    <xf numFmtId="4" fontId="0" fillId="6" borderId="11" xfId="0" applyNumberFormat="1" applyFill="1" applyBorder="1" applyAlignment="1" applyProtection="1">
      <alignment/>
      <protection/>
    </xf>
    <xf numFmtId="4" fontId="1" fillId="6" borderId="11" xfId="0" applyNumberFormat="1" applyFont="1" applyFill="1" applyBorder="1" applyAlignment="1" applyProtection="1">
      <alignment/>
      <protection/>
    </xf>
    <xf numFmtId="4" fontId="0" fillId="6" borderId="11" xfId="0" applyNumberFormat="1" applyFont="1" applyFill="1" applyBorder="1" applyAlignment="1" applyProtection="1">
      <alignment/>
      <protection locked="0"/>
    </xf>
    <xf numFmtId="4" fontId="9" fillId="6" borderId="11" xfId="0" applyNumberFormat="1" applyFont="1" applyFill="1" applyBorder="1" applyAlignment="1" applyProtection="1">
      <alignment/>
      <protection/>
    </xf>
    <xf numFmtId="2" fontId="0" fillId="6" borderId="0" xfId="0" applyNumberFormat="1" applyFill="1" applyAlignment="1" applyProtection="1">
      <alignment/>
      <protection/>
    </xf>
    <xf numFmtId="2" fontId="0" fillId="6" borderId="0" xfId="0" applyNumberFormat="1" applyFill="1" applyBorder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4" borderId="2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4"/>
  <sheetViews>
    <sheetView tabSelected="1" zoomScale="80" zoomScaleNormal="80" zoomScaleSheetLayoutView="80" workbookViewId="0" topLeftCell="A1">
      <pane xSplit="4" ySplit="9" topLeftCell="S16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17" sqref="D17"/>
    </sheetView>
  </sheetViews>
  <sheetFormatPr defaultColWidth="9.140625" defaultRowHeight="12.75"/>
  <cols>
    <col min="1" max="1" width="6.7109375" style="2" customWidth="1"/>
    <col min="2" max="2" width="31.8515625" style="2" customWidth="1"/>
    <col min="3" max="3" width="24.140625" style="2" customWidth="1"/>
    <col min="4" max="4" width="21.421875" style="2" customWidth="1"/>
    <col min="5" max="5" width="9.28125" style="2" customWidth="1"/>
    <col min="6" max="6" width="8.8515625" style="2" customWidth="1"/>
    <col min="7" max="7" width="14.57421875" style="2" customWidth="1"/>
    <col min="8" max="8" width="31.140625" style="2" customWidth="1"/>
    <col min="9" max="9" width="13.8515625" style="2" customWidth="1"/>
    <col min="10" max="10" width="15.00390625" style="2" customWidth="1"/>
    <col min="11" max="12" width="14.00390625" style="2" customWidth="1"/>
    <col min="13" max="13" width="14.00390625" style="3" customWidth="1"/>
    <col min="14" max="14" width="14.00390625" style="2" customWidth="1"/>
    <col min="15" max="15" width="9.00390625" style="2" customWidth="1"/>
    <col min="16" max="16" width="12.00390625" style="2" customWidth="1"/>
    <col min="17" max="17" width="8.00390625" style="2" customWidth="1"/>
    <col min="18" max="18" width="13.7109375" style="2" customWidth="1"/>
    <col min="19" max="19" width="13.421875" style="2" customWidth="1"/>
    <col min="20" max="20" width="12.00390625" style="2" customWidth="1"/>
    <col min="21" max="21" width="13.8515625" style="2" customWidth="1"/>
    <col min="22" max="22" width="12.28125" style="2" customWidth="1"/>
    <col min="23" max="23" width="13.140625" style="2" customWidth="1"/>
    <col min="24" max="24" width="9.7109375" style="2" customWidth="1"/>
    <col min="25" max="25" width="12.140625" style="2" customWidth="1"/>
    <col min="26" max="26" width="14.140625" style="2" customWidth="1"/>
    <col min="27" max="27" width="9.7109375" style="37" customWidth="1"/>
    <col min="28" max="28" width="11.28125" style="2" customWidth="1"/>
    <col min="29" max="30" width="11.421875" style="2" customWidth="1"/>
    <col min="31" max="31" width="12.57421875" style="2" customWidth="1"/>
    <col min="32" max="32" width="12.421875" style="2" customWidth="1"/>
    <col min="33" max="33" width="11.421875" style="2" customWidth="1"/>
    <col min="34" max="34" width="9.8515625" style="2" customWidth="1"/>
    <col min="35" max="35" width="9.8515625" style="3" customWidth="1"/>
    <col min="36" max="36" width="14.57421875" style="3" customWidth="1"/>
    <col min="37" max="37" width="15.00390625" style="46" customWidth="1"/>
    <col min="38" max="38" width="9.140625" style="2" customWidth="1"/>
    <col min="39" max="39" width="10.28125" style="2" customWidth="1"/>
    <col min="40" max="16384" width="9.140625" style="2" customWidth="1"/>
  </cols>
  <sheetData>
    <row r="1" spans="3:4" ht="12.75">
      <c r="C1" s="3" t="s">
        <v>157</v>
      </c>
      <c r="D1" s="3"/>
    </row>
    <row r="3" spans="2:21" ht="15.75">
      <c r="B3" s="4"/>
      <c r="D3" s="4" t="s">
        <v>15</v>
      </c>
      <c r="P3" s="384" t="s">
        <v>155</v>
      </c>
      <c r="Q3" s="384"/>
      <c r="R3" s="384"/>
      <c r="S3" s="384"/>
      <c r="T3" s="384"/>
      <c r="U3" s="384"/>
    </row>
    <row r="4" spans="2:39" ht="21" customHeight="1" thickBot="1">
      <c r="B4" s="398" t="s">
        <v>95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AM4" s="5"/>
    </row>
    <row r="5" spans="1:39" ht="21.75" customHeight="1">
      <c r="A5" s="18"/>
      <c r="B5" s="399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AM5" s="5"/>
    </row>
    <row r="6" spans="1:39" ht="19.5" customHeight="1">
      <c r="A6" s="396" t="s">
        <v>0</v>
      </c>
      <c r="B6" s="396" t="s">
        <v>6</v>
      </c>
      <c r="C6" s="396" t="s">
        <v>1</v>
      </c>
      <c r="D6" s="396" t="s">
        <v>5</v>
      </c>
      <c r="E6" s="402" t="s">
        <v>17</v>
      </c>
      <c r="F6" s="402" t="s">
        <v>18</v>
      </c>
      <c r="G6" s="401" t="s">
        <v>25</v>
      </c>
      <c r="H6" s="401"/>
      <c r="I6" s="401"/>
      <c r="J6" s="401"/>
      <c r="K6" s="401"/>
      <c r="L6" s="401"/>
      <c r="M6" s="401"/>
      <c r="N6" s="144"/>
      <c r="AA6" s="397" t="s">
        <v>36</v>
      </c>
      <c r="AB6" s="397"/>
      <c r="AC6" s="397"/>
      <c r="AD6" s="397"/>
      <c r="AE6" s="397"/>
      <c r="AF6" s="397"/>
      <c r="AG6" s="397"/>
      <c r="AH6" s="397"/>
      <c r="AI6" s="397"/>
      <c r="AM6" s="5"/>
    </row>
    <row r="7" spans="1:39" ht="49.5" customHeight="1">
      <c r="A7" s="396"/>
      <c r="B7" s="396"/>
      <c r="C7" s="396"/>
      <c r="D7" s="396"/>
      <c r="E7" s="402"/>
      <c r="F7" s="402"/>
      <c r="G7" s="30"/>
      <c r="H7" s="30"/>
      <c r="I7" s="30"/>
      <c r="J7" s="30"/>
      <c r="K7" s="30"/>
      <c r="L7" s="30"/>
      <c r="M7" s="30"/>
      <c r="N7" s="144"/>
      <c r="AA7" s="394" t="s">
        <v>39</v>
      </c>
      <c r="AB7" s="392" t="s">
        <v>13</v>
      </c>
      <c r="AC7" s="389" t="s">
        <v>19</v>
      </c>
      <c r="AD7" s="390"/>
      <c r="AE7" s="391"/>
      <c r="AF7" s="385" t="s">
        <v>34</v>
      </c>
      <c r="AG7" s="392" t="s">
        <v>14</v>
      </c>
      <c r="AH7" s="385" t="s">
        <v>35</v>
      </c>
      <c r="AI7" s="387" t="s">
        <v>37</v>
      </c>
      <c r="AM7" s="5"/>
    </row>
    <row r="8" spans="1:39" ht="138" customHeight="1">
      <c r="A8" s="396"/>
      <c r="B8" s="396"/>
      <c r="C8" s="396"/>
      <c r="D8" s="396"/>
      <c r="E8" s="402"/>
      <c r="F8" s="402"/>
      <c r="G8" s="31" t="s">
        <v>49</v>
      </c>
      <c r="H8" s="31" t="s">
        <v>23</v>
      </c>
      <c r="I8" s="31" t="s">
        <v>20</v>
      </c>
      <c r="J8" s="31" t="s">
        <v>22</v>
      </c>
      <c r="K8" s="31" t="s">
        <v>21</v>
      </c>
      <c r="L8" s="31" t="s">
        <v>26</v>
      </c>
      <c r="M8" s="12" t="s">
        <v>48</v>
      </c>
      <c r="N8" s="29" t="s">
        <v>24</v>
      </c>
      <c r="O8" s="6" t="s">
        <v>2</v>
      </c>
      <c r="P8" s="7" t="s">
        <v>9</v>
      </c>
      <c r="Q8" s="141" t="s">
        <v>40</v>
      </c>
      <c r="R8" s="8" t="s">
        <v>7</v>
      </c>
      <c r="S8" s="9" t="s">
        <v>16</v>
      </c>
      <c r="T8" s="31" t="s">
        <v>32</v>
      </c>
      <c r="U8" s="10" t="s">
        <v>10</v>
      </c>
      <c r="V8" s="28" t="s">
        <v>33</v>
      </c>
      <c r="W8" s="9" t="s">
        <v>11</v>
      </c>
      <c r="X8" s="9" t="s">
        <v>8</v>
      </c>
      <c r="Y8" s="9" t="s">
        <v>12</v>
      </c>
      <c r="Z8" s="11" t="s">
        <v>38</v>
      </c>
      <c r="AA8" s="395"/>
      <c r="AB8" s="393"/>
      <c r="AC8" s="31" t="s">
        <v>45</v>
      </c>
      <c r="AD8" s="31" t="s">
        <v>47</v>
      </c>
      <c r="AE8" s="31" t="s">
        <v>46</v>
      </c>
      <c r="AF8" s="386"/>
      <c r="AG8" s="393"/>
      <c r="AH8" s="386"/>
      <c r="AI8" s="388"/>
      <c r="AJ8" s="43" t="s">
        <v>3</v>
      </c>
      <c r="AK8" s="47" t="s">
        <v>4</v>
      </c>
      <c r="AM8" s="5"/>
    </row>
    <row r="9" spans="1:39" ht="30" customHeight="1">
      <c r="A9" s="52"/>
      <c r="B9" s="61" t="s">
        <v>44</v>
      </c>
      <c r="C9" s="53"/>
      <c r="D9" s="54"/>
      <c r="E9" s="54"/>
      <c r="F9" s="54"/>
      <c r="G9" s="55"/>
      <c r="H9" s="55"/>
      <c r="I9" s="56"/>
      <c r="J9" s="56"/>
      <c r="K9" s="56"/>
      <c r="L9" s="56"/>
      <c r="M9" s="57"/>
      <c r="N9" s="56"/>
      <c r="O9" s="55"/>
      <c r="P9" s="58"/>
      <c r="Q9" s="58"/>
      <c r="R9" s="59"/>
      <c r="S9" s="59"/>
      <c r="T9" s="59"/>
      <c r="U9" s="59"/>
      <c r="V9" s="60"/>
      <c r="W9" s="60"/>
      <c r="X9" s="60"/>
      <c r="Y9" s="60"/>
      <c r="Z9" s="61"/>
      <c r="AA9" s="62"/>
      <c r="AB9" s="60"/>
      <c r="AC9" s="60"/>
      <c r="AD9" s="60"/>
      <c r="AE9" s="60"/>
      <c r="AF9" s="60"/>
      <c r="AG9" s="60"/>
      <c r="AH9" s="60"/>
      <c r="AI9" s="61"/>
      <c r="AJ9" s="63"/>
      <c r="AK9" s="64"/>
      <c r="AM9" s="5"/>
    </row>
    <row r="10" spans="1:40" s="14" customFormat="1" ht="14.25" customHeight="1">
      <c r="A10" s="72">
        <v>1</v>
      </c>
      <c r="B10" s="72" t="s">
        <v>156</v>
      </c>
      <c r="C10" s="73" t="s">
        <v>50</v>
      </c>
      <c r="D10" s="74" t="s">
        <v>51</v>
      </c>
      <c r="E10" s="75" t="s">
        <v>113</v>
      </c>
      <c r="F10" s="75" t="s">
        <v>113</v>
      </c>
      <c r="G10" s="76">
        <v>1</v>
      </c>
      <c r="H10" s="77"/>
      <c r="I10" s="76"/>
      <c r="J10" s="77"/>
      <c r="K10" s="76"/>
      <c r="L10" s="76"/>
      <c r="M10" s="68">
        <f>G10+I10+K10+L10+AC10</f>
        <v>1</v>
      </c>
      <c r="N10" s="76"/>
      <c r="O10" s="78"/>
      <c r="P10" s="79">
        <v>44046</v>
      </c>
      <c r="Q10" s="80">
        <v>1</v>
      </c>
      <c r="R10" s="145">
        <f>P10*Q10</f>
        <v>44046</v>
      </c>
      <c r="S10" s="69">
        <f>R10*(G10+I10+K10+L10)</f>
        <v>44046</v>
      </c>
      <c r="T10" s="81"/>
      <c r="U10" s="69">
        <f>S10*T10</f>
        <v>0</v>
      </c>
      <c r="V10" s="76"/>
      <c r="W10" s="67">
        <f>S10*V10</f>
        <v>0</v>
      </c>
      <c r="X10" s="76"/>
      <c r="Y10" s="67">
        <f>X10*S10</f>
        <v>0</v>
      </c>
      <c r="Z10" s="70">
        <f>S10+U10+W10+Y10</f>
        <v>44046</v>
      </c>
      <c r="AA10" s="82"/>
      <c r="AB10" s="67">
        <f>(S10+U10+W10)*AA10</f>
        <v>0</v>
      </c>
      <c r="AC10" s="76"/>
      <c r="AD10" s="76"/>
      <c r="AE10" s="76"/>
      <c r="AF10" s="76"/>
      <c r="AG10" s="76"/>
      <c r="AH10" s="76"/>
      <c r="AI10" s="70">
        <f>AB10+AE10+AF10+AG10+AH10</f>
        <v>0</v>
      </c>
      <c r="AJ10" s="70">
        <f>(Z10+AI10)*0.3</f>
        <v>13213.8</v>
      </c>
      <c r="AK10" s="71">
        <f>Z10+AI10+AJ10</f>
        <v>57259.8</v>
      </c>
      <c r="AL10" s="13"/>
      <c r="AM10" s="1"/>
      <c r="AN10" s="13"/>
    </row>
    <row r="11" spans="1:40" s="14" customFormat="1" ht="14.25" customHeight="1">
      <c r="A11" s="72"/>
      <c r="B11" s="72"/>
      <c r="C11" s="73"/>
      <c r="D11" s="74"/>
      <c r="E11" s="75"/>
      <c r="F11" s="75"/>
      <c r="G11" s="76"/>
      <c r="H11" s="77"/>
      <c r="I11" s="76"/>
      <c r="J11" s="77"/>
      <c r="K11" s="76"/>
      <c r="L11" s="76"/>
      <c r="M11" s="68">
        <f>G11+I11+K11+L11+AC11</f>
        <v>0</v>
      </c>
      <c r="N11" s="76"/>
      <c r="O11" s="78"/>
      <c r="P11" s="79"/>
      <c r="Q11" s="80"/>
      <c r="R11" s="145">
        <f>P11*Q11</f>
        <v>0</v>
      </c>
      <c r="S11" s="69">
        <f>R11*(G11+I11+K11+L11)</f>
        <v>0</v>
      </c>
      <c r="T11" s="81"/>
      <c r="U11" s="69">
        <f>S11*T11</f>
        <v>0</v>
      </c>
      <c r="V11" s="76"/>
      <c r="W11" s="67">
        <f>S11*V11</f>
        <v>0</v>
      </c>
      <c r="X11" s="76"/>
      <c r="Y11" s="67">
        <f>X11*S11</f>
        <v>0</v>
      </c>
      <c r="Z11" s="70">
        <f>S11+U11+W11+Y11</f>
        <v>0</v>
      </c>
      <c r="AA11" s="82"/>
      <c r="AB11" s="67">
        <f>(S11+U11+W11)*AA11</f>
        <v>0</v>
      </c>
      <c r="AC11" s="76"/>
      <c r="AD11" s="76"/>
      <c r="AE11" s="76"/>
      <c r="AF11" s="76"/>
      <c r="AG11" s="76"/>
      <c r="AH11" s="76"/>
      <c r="AI11" s="70">
        <f>AB11+AE11+AF11+AG11+AH11</f>
        <v>0</v>
      </c>
      <c r="AJ11" s="70">
        <f>(Z11+AI11)*0.3</f>
        <v>0</v>
      </c>
      <c r="AK11" s="71">
        <f>Z11+AI11+AJ11</f>
        <v>0</v>
      </c>
      <c r="AL11" s="13"/>
      <c r="AM11" s="1"/>
      <c r="AN11" s="13"/>
    </row>
    <row r="12" spans="1:40" s="14" customFormat="1" ht="14.25" customHeight="1">
      <c r="A12" s="72"/>
      <c r="B12" s="72"/>
      <c r="C12" s="73"/>
      <c r="D12" s="74"/>
      <c r="E12" s="75"/>
      <c r="F12" s="75"/>
      <c r="G12" s="76"/>
      <c r="H12" s="77"/>
      <c r="I12" s="76"/>
      <c r="J12" s="77"/>
      <c r="K12" s="76"/>
      <c r="L12" s="76"/>
      <c r="M12" s="68">
        <f>G12+I12+K12+L12+AC12</f>
        <v>0</v>
      </c>
      <c r="N12" s="76"/>
      <c r="O12" s="78"/>
      <c r="P12" s="79"/>
      <c r="Q12" s="80"/>
      <c r="R12" s="145">
        <f>P12*Q12</f>
        <v>0</v>
      </c>
      <c r="S12" s="69">
        <f>R12*(G12+I12+K12+L12)</f>
        <v>0</v>
      </c>
      <c r="T12" s="81"/>
      <c r="U12" s="69">
        <f>S12*T12</f>
        <v>0</v>
      </c>
      <c r="V12" s="76"/>
      <c r="W12" s="67">
        <f>S12*V12</f>
        <v>0</v>
      </c>
      <c r="X12" s="76"/>
      <c r="Y12" s="67">
        <f>X12*S12</f>
        <v>0</v>
      </c>
      <c r="Z12" s="70">
        <f>S12+U12+W12+Y12</f>
        <v>0</v>
      </c>
      <c r="AA12" s="82"/>
      <c r="AB12" s="67">
        <f>(S12+U12+W12)*AA12</f>
        <v>0</v>
      </c>
      <c r="AC12" s="76"/>
      <c r="AD12" s="76"/>
      <c r="AE12" s="76"/>
      <c r="AF12" s="76"/>
      <c r="AG12" s="76"/>
      <c r="AH12" s="76"/>
      <c r="AI12" s="70">
        <f>AB12+AE12+AF12+AG12+AH12</f>
        <v>0</v>
      </c>
      <c r="AJ12" s="70">
        <f>(Z12+AI12)*0.3</f>
        <v>0</v>
      </c>
      <c r="AK12" s="71">
        <f>Z12+AI12+AJ12</f>
        <v>0</v>
      </c>
      <c r="AL12" s="13"/>
      <c r="AM12" s="1"/>
      <c r="AN12" s="13"/>
    </row>
    <row r="13" spans="1:40" s="14" customFormat="1" ht="19.5" customHeight="1">
      <c r="A13" s="66"/>
      <c r="B13" s="65" t="s">
        <v>27</v>
      </c>
      <c r="C13" s="66"/>
      <c r="D13" s="66"/>
      <c r="E13" s="66"/>
      <c r="F13" s="66"/>
      <c r="G13" s="143">
        <f>SUM(G10:G12)</f>
        <v>1</v>
      </c>
      <c r="H13" s="143"/>
      <c r="I13" s="143">
        <f>SUM(I10:I12)</f>
        <v>0</v>
      </c>
      <c r="J13" s="143"/>
      <c r="K13" s="143">
        <f>SUM(K10:K12)</f>
        <v>0</v>
      </c>
      <c r="L13" s="143">
        <f>SUM(L10:L12)</f>
        <v>0</v>
      </c>
      <c r="M13" s="143">
        <f>SUM(M10:M12)</f>
        <v>1</v>
      </c>
      <c r="N13" s="143">
        <f>SUM(N10:N12)</f>
        <v>0</v>
      </c>
      <c r="O13" s="143"/>
      <c r="P13" s="143"/>
      <c r="Q13" s="143"/>
      <c r="R13" s="143">
        <f>SUM(R10:R12)</f>
        <v>44046</v>
      </c>
      <c r="S13" s="143">
        <f>SUM(S10:S12)</f>
        <v>44046</v>
      </c>
      <c r="T13" s="143"/>
      <c r="U13" s="143">
        <f>SUM(U10:U12)</f>
        <v>0</v>
      </c>
      <c r="V13" s="143"/>
      <c r="W13" s="143">
        <f>SUM(W10:W12)</f>
        <v>0</v>
      </c>
      <c r="X13" s="143"/>
      <c r="Y13" s="143">
        <f>SUM(Y10:Y12)</f>
        <v>0</v>
      </c>
      <c r="Z13" s="143">
        <f>SUM(Z10:Z12)</f>
        <v>44046</v>
      </c>
      <c r="AA13" s="143"/>
      <c r="AB13" s="143">
        <f>SUM(AB10:AB12)</f>
        <v>0</v>
      </c>
      <c r="AC13" s="143">
        <f>SUM(AC10:AC12)</f>
        <v>0</v>
      </c>
      <c r="AD13" s="143"/>
      <c r="AE13" s="143">
        <f aca="true" t="shared" si="0" ref="AE13:AK13">SUM(AE10:AE12)</f>
        <v>0</v>
      </c>
      <c r="AF13" s="143">
        <f t="shared" si="0"/>
        <v>0</v>
      </c>
      <c r="AG13" s="143">
        <f t="shared" si="0"/>
        <v>0</v>
      </c>
      <c r="AH13" s="143">
        <f t="shared" si="0"/>
        <v>0</v>
      </c>
      <c r="AI13" s="143">
        <f t="shared" si="0"/>
        <v>0</v>
      </c>
      <c r="AJ13" s="143">
        <f t="shared" si="0"/>
        <v>13213.8</v>
      </c>
      <c r="AK13" s="143">
        <f t="shared" si="0"/>
        <v>57259.8</v>
      </c>
      <c r="AL13" s="13"/>
      <c r="AM13" s="1"/>
      <c r="AN13" s="13"/>
    </row>
    <row r="14" spans="1:40" s="14" customFormat="1" ht="28.5" customHeight="1">
      <c r="A14" s="83"/>
      <c r="B14" s="84" t="s">
        <v>43</v>
      </c>
      <c r="C14" s="85"/>
      <c r="D14" s="86"/>
      <c r="E14" s="86"/>
      <c r="F14" s="86"/>
      <c r="G14" s="87"/>
      <c r="H14" s="87"/>
      <c r="I14" s="87"/>
      <c r="J14" s="87"/>
      <c r="K14" s="87"/>
      <c r="L14" s="87"/>
      <c r="M14" s="88"/>
      <c r="N14" s="87"/>
      <c r="O14" s="86"/>
      <c r="P14" s="89"/>
      <c r="Q14" s="89"/>
      <c r="R14" s="90"/>
      <c r="S14" s="90"/>
      <c r="T14" s="91"/>
      <c r="U14" s="91"/>
      <c r="V14" s="92"/>
      <c r="W14" s="92"/>
      <c r="X14" s="92"/>
      <c r="Y14" s="92"/>
      <c r="Z14" s="93"/>
      <c r="AA14" s="94"/>
      <c r="AB14" s="92"/>
      <c r="AC14" s="92"/>
      <c r="AD14" s="92"/>
      <c r="AE14" s="92"/>
      <c r="AF14" s="92"/>
      <c r="AG14" s="92"/>
      <c r="AH14" s="92"/>
      <c r="AI14" s="93"/>
      <c r="AJ14" s="93"/>
      <c r="AK14" s="95"/>
      <c r="AL14" s="13"/>
      <c r="AM14" s="1"/>
      <c r="AN14" s="13"/>
    </row>
    <row r="15" spans="1:40" s="186" customFormat="1" ht="14.25" customHeight="1">
      <c r="A15" s="168">
        <v>2</v>
      </c>
      <c r="B15" s="168" t="s">
        <v>55</v>
      </c>
      <c r="C15" s="169" t="s">
        <v>52</v>
      </c>
      <c r="D15" s="170" t="s">
        <v>51</v>
      </c>
      <c r="E15" s="171" t="s">
        <v>80</v>
      </c>
      <c r="F15" s="171" t="s">
        <v>114</v>
      </c>
      <c r="G15" s="172">
        <v>1</v>
      </c>
      <c r="H15" s="173" t="s">
        <v>96</v>
      </c>
      <c r="I15" s="172"/>
      <c r="J15" s="173"/>
      <c r="K15" s="172"/>
      <c r="L15" s="172"/>
      <c r="M15" s="174">
        <f aca="true" t="shared" si="1" ref="M15:M29">G15+I15+K15+L15+AC15</f>
        <v>1</v>
      </c>
      <c r="N15" s="172"/>
      <c r="O15" s="175" t="s">
        <v>126</v>
      </c>
      <c r="P15" s="176">
        <v>4689</v>
      </c>
      <c r="Q15" s="177">
        <v>2.1878</v>
      </c>
      <c r="R15" s="178">
        <v>10259</v>
      </c>
      <c r="S15" s="179">
        <f aca="true" t="shared" si="2" ref="S15:S29">R15*(G15+I15+K15+L15)</f>
        <v>10259</v>
      </c>
      <c r="T15" s="178"/>
      <c r="U15" s="179">
        <f aca="true" t="shared" si="3" ref="U15:U29">S15*T15</f>
        <v>0</v>
      </c>
      <c r="V15" s="172"/>
      <c r="W15" s="180">
        <f aca="true" t="shared" si="4" ref="W15:W29">S15*V15</f>
        <v>0</v>
      </c>
      <c r="X15" s="172"/>
      <c r="Y15" s="180">
        <f aca="true" t="shared" si="5" ref="Y15:Y29">X15*S15</f>
        <v>0</v>
      </c>
      <c r="Z15" s="181">
        <f aca="true" t="shared" si="6" ref="Z15:Z29">S15+U15+W15+Y15</f>
        <v>10259</v>
      </c>
      <c r="AA15" s="182"/>
      <c r="AB15" s="180">
        <f aca="true" t="shared" si="7" ref="AB15:AB29">(S15+U15+W15)*AA15</f>
        <v>0</v>
      </c>
      <c r="AC15" s="172"/>
      <c r="AD15" s="172"/>
      <c r="AE15" s="172"/>
      <c r="AF15" s="172"/>
      <c r="AG15" s="172"/>
      <c r="AH15" s="172"/>
      <c r="AI15" s="181">
        <f aca="true" t="shared" si="8" ref="AI15:AI29">AB15+AE15+AF15+AG15+AH15</f>
        <v>0</v>
      </c>
      <c r="AJ15" s="181">
        <f aca="true" t="shared" si="9" ref="AJ15:AJ29">(Z15+AI15)*0.3</f>
        <v>3077.7</v>
      </c>
      <c r="AK15" s="183">
        <f aca="true" t="shared" si="10" ref="AK15:AK29">Z15+AI15+AJ15</f>
        <v>13336.7</v>
      </c>
      <c r="AL15" s="184"/>
      <c r="AM15" s="185"/>
      <c r="AN15" s="184"/>
    </row>
    <row r="16" spans="1:40" s="206" customFormat="1" ht="14.25" customHeight="1">
      <c r="A16" s="188">
        <v>3</v>
      </c>
      <c r="B16" s="188" t="s">
        <v>56</v>
      </c>
      <c r="C16" s="189" t="s">
        <v>52</v>
      </c>
      <c r="D16" s="190" t="s">
        <v>51</v>
      </c>
      <c r="E16" s="191" t="s">
        <v>81</v>
      </c>
      <c r="F16" s="191" t="s">
        <v>133</v>
      </c>
      <c r="G16" s="192">
        <v>1</v>
      </c>
      <c r="H16" s="193" t="s">
        <v>97</v>
      </c>
      <c r="I16" s="192"/>
      <c r="J16" s="193"/>
      <c r="K16" s="192"/>
      <c r="L16" s="192"/>
      <c r="M16" s="194">
        <f t="shared" si="1"/>
        <v>1</v>
      </c>
      <c r="N16" s="192"/>
      <c r="O16" s="195" t="s">
        <v>125</v>
      </c>
      <c r="P16" s="196">
        <v>4689</v>
      </c>
      <c r="Q16" s="197">
        <v>2.36</v>
      </c>
      <c r="R16" s="198">
        <v>11066</v>
      </c>
      <c r="S16" s="199">
        <f t="shared" si="2"/>
        <v>11066</v>
      </c>
      <c r="T16" s="198"/>
      <c r="U16" s="199">
        <f t="shared" si="3"/>
        <v>0</v>
      </c>
      <c r="V16" s="192"/>
      <c r="W16" s="200">
        <f t="shared" si="4"/>
        <v>0</v>
      </c>
      <c r="X16" s="192"/>
      <c r="Y16" s="200">
        <f t="shared" si="5"/>
        <v>0</v>
      </c>
      <c r="Z16" s="201">
        <f t="shared" si="6"/>
        <v>11066</v>
      </c>
      <c r="AA16" s="202"/>
      <c r="AB16" s="200">
        <f t="shared" si="7"/>
        <v>0</v>
      </c>
      <c r="AC16" s="192"/>
      <c r="AD16" s="192"/>
      <c r="AE16" s="192"/>
      <c r="AF16" s="192"/>
      <c r="AG16" s="192"/>
      <c r="AH16" s="192"/>
      <c r="AI16" s="201">
        <f t="shared" si="8"/>
        <v>0</v>
      </c>
      <c r="AJ16" s="201">
        <f t="shared" si="9"/>
        <v>3319.7999999999997</v>
      </c>
      <c r="AK16" s="203">
        <f t="shared" si="10"/>
        <v>14385.8</v>
      </c>
      <c r="AL16" s="204"/>
      <c r="AM16" s="205"/>
      <c r="AN16" s="204"/>
    </row>
    <row r="17" spans="1:40" s="186" customFormat="1" ht="14.25" customHeight="1">
      <c r="A17" s="168">
        <v>4</v>
      </c>
      <c r="B17" s="168" t="s">
        <v>117</v>
      </c>
      <c r="C17" s="169" t="s">
        <v>52</v>
      </c>
      <c r="D17" s="187" t="s">
        <v>51</v>
      </c>
      <c r="E17" s="171" t="s">
        <v>121</v>
      </c>
      <c r="F17" s="171" t="s">
        <v>138</v>
      </c>
      <c r="G17" s="172"/>
      <c r="H17" s="173" t="s">
        <v>112</v>
      </c>
      <c r="I17" s="172"/>
      <c r="J17" s="173"/>
      <c r="K17" s="172"/>
      <c r="L17" s="172"/>
      <c r="M17" s="174">
        <f t="shared" si="1"/>
        <v>0</v>
      </c>
      <c r="N17" s="172">
        <v>1</v>
      </c>
      <c r="O17" s="175" t="s">
        <v>126</v>
      </c>
      <c r="P17" s="176">
        <v>4689</v>
      </c>
      <c r="Q17" s="177">
        <v>2.1878</v>
      </c>
      <c r="R17" s="178">
        <v>10259</v>
      </c>
      <c r="S17" s="179">
        <f t="shared" si="2"/>
        <v>0</v>
      </c>
      <c r="T17" s="178"/>
      <c r="U17" s="179">
        <f t="shared" si="3"/>
        <v>0</v>
      </c>
      <c r="V17" s="172"/>
      <c r="W17" s="180">
        <f t="shared" si="4"/>
        <v>0</v>
      </c>
      <c r="X17" s="172"/>
      <c r="Y17" s="180">
        <f t="shared" si="5"/>
        <v>0</v>
      </c>
      <c r="Z17" s="181">
        <f t="shared" si="6"/>
        <v>0</v>
      </c>
      <c r="AA17" s="182"/>
      <c r="AB17" s="180">
        <f t="shared" si="7"/>
        <v>0</v>
      </c>
      <c r="AC17" s="172"/>
      <c r="AD17" s="172"/>
      <c r="AE17" s="172"/>
      <c r="AF17" s="172"/>
      <c r="AG17" s="172"/>
      <c r="AH17" s="172"/>
      <c r="AI17" s="181">
        <f t="shared" si="8"/>
        <v>0</v>
      </c>
      <c r="AJ17" s="181">
        <f t="shared" si="9"/>
        <v>0</v>
      </c>
      <c r="AK17" s="183">
        <f t="shared" si="10"/>
        <v>0</v>
      </c>
      <c r="AL17" s="184"/>
      <c r="AM17" s="185"/>
      <c r="AN17" s="184"/>
    </row>
    <row r="18" spans="1:40" s="206" customFormat="1" ht="14.25" customHeight="1">
      <c r="A18" s="188">
        <v>5</v>
      </c>
      <c r="B18" s="188" t="s">
        <v>57</v>
      </c>
      <c r="C18" s="189" t="s">
        <v>52</v>
      </c>
      <c r="D18" s="190" t="s">
        <v>51</v>
      </c>
      <c r="E18" s="191" t="s">
        <v>83</v>
      </c>
      <c r="F18" s="191" t="s">
        <v>83</v>
      </c>
      <c r="G18" s="192">
        <v>1</v>
      </c>
      <c r="H18" s="193" t="s">
        <v>119</v>
      </c>
      <c r="I18" s="192"/>
      <c r="J18" s="193"/>
      <c r="K18" s="192"/>
      <c r="L18" s="192"/>
      <c r="M18" s="194">
        <f t="shared" si="1"/>
        <v>1</v>
      </c>
      <c r="N18" s="192"/>
      <c r="O18" s="195" t="s">
        <v>125</v>
      </c>
      <c r="P18" s="196">
        <v>4689</v>
      </c>
      <c r="Q18" s="197">
        <v>2.36</v>
      </c>
      <c r="R18" s="198">
        <v>11066</v>
      </c>
      <c r="S18" s="199">
        <f t="shared" si="2"/>
        <v>11066</v>
      </c>
      <c r="T18" s="198"/>
      <c r="U18" s="199">
        <f t="shared" si="3"/>
        <v>0</v>
      </c>
      <c r="V18" s="192"/>
      <c r="W18" s="200">
        <f t="shared" si="4"/>
        <v>0</v>
      </c>
      <c r="X18" s="192"/>
      <c r="Y18" s="200">
        <f t="shared" si="5"/>
        <v>0</v>
      </c>
      <c r="Z18" s="201">
        <f t="shared" si="6"/>
        <v>11066</v>
      </c>
      <c r="AA18" s="202"/>
      <c r="AB18" s="200">
        <f t="shared" si="7"/>
        <v>0</v>
      </c>
      <c r="AC18" s="192"/>
      <c r="AD18" s="192"/>
      <c r="AE18" s="192"/>
      <c r="AF18" s="192"/>
      <c r="AG18" s="192"/>
      <c r="AH18" s="192"/>
      <c r="AI18" s="201">
        <f t="shared" si="8"/>
        <v>0</v>
      </c>
      <c r="AJ18" s="201">
        <f t="shared" si="9"/>
        <v>3319.7999999999997</v>
      </c>
      <c r="AK18" s="203">
        <f t="shared" si="10"/>
        <v>14385.8</v>
      </c>
      <c r="AL18" s="204"/>
      <c r="AM18" s="205"/>
      <c r="AN18" s="204"/>
    </row>
    <row r="19" spans="1:40" s="219" customFormat="1" ht="14.25" customHeight="1">
      <c r="A19" s="207">
        <v>6</v>
      </c>
      <c r="B19" s="207" t="s">
        <v>58</v>
      </c>
      <c r="C19" s="208" t="s">
        <v>52</v>
      </c>
      <c r="D19" s="207" t="s">
        <v>54</v>
      </c>
      <c r="E19" s="209" t="s">
        <v>115</v>
      </c>
      <c r="F19" s="209" t="s">
        <v>85</v>
      </c>
      <c r="G19" s="202">
        <v>1</v>
      </c>
      <c r="H19" s="210" t="s">
        <v>98</v>
      </c>
      <c r="I19" s="202"/>
      <c r="J19" s="210"/>
      <c r="K19" s="202"/>
      <c r="L19" s="202"/>
      <c r="M19" s="194">
        <f t="shared" si="1"/>
        <v>1</v>
      </c>
      <c r="N19" s="202"/>
      <c r="O19" s="211" t="s">
        <v>125</v>
      </c>
      <c r="P19" s="212">
        <v>4689</v>
      </c>
      <c r="Q19" s="213">
        <v>2.36</v>
      </c>
      <c r="R19" s="214">
        <v>11066</v>
      </c>
      <c r="S19" s="215">
        <f t="shared" si="2"/>
        <v>11066</v>
      </c>
      <c r="T19" s="214"/>
      <c r="U19" s="215">
        <f t="shared" si="3"/>
        <v>0</v>
      </c>
      <c r="V19" s="202"/>
      <c r="W19" s="216">
        <f t="shared" si="4"/>
        <v>0</v>
      </c>
      <c r="X19" s="202"/>
      <c r="Y19" s="216">
        <f t="shared" si="5"/>
        <v>0</v>
      </c>
      <c r="Z19" s="201">
        <f t="shared" si="6"/>
        <v>11066</v>
      </c>
      <c r="AA19" s="202"/>
      <c r="AB19" s="216">
        <f t="shared" si="7"/>
        <v>0</v>
      </c>
      <c r="AC19" s="202"/>
      <c r="AD19" s="202"/>
      <c r="AE19" s="202"/>
      <c r="AF19" s="202"/>
      <c r="AG19" s="202"/>
      <c r="AH19" s="202"/>
      <c r="AI19" s="201">
        <f t="shared" si="8"/>
        <v>0</v>
      </c>
      <c r="AJ19" s="201">
        <f t="shared" si="9"/>
        <v>3319.7999999999997</v>
      </c>
      <c r="AK19" s="201">
        <f t="shared" si="10"/>
        <v>14385.8</v>
      </c>
      <c r="AL19" s="217"/>
      <c r="AM19" s="218"/>
      <c r="AN19" s="217"/>
    </row>
    <row r="20" spans="1:40" s="186" customFormat="1" ht="14.25" customHeight="1">
      <c r="A20" s="168">
        <v>7</v>
      </c>
      <c r="B20" s="168" t="s">
        <v>59</v>
      </c>
      <c r="C20" s="169" t="s">
        <v>52</v>
      </c>
      <c r="D20" s="170" t="s">
        <v>51</v>
      </c>
      <c r="E20" s="171" t="s">
        <v>135</v>
      </c>
      <c r="F20" s="171" t="s">
        <v>132</v>
      </c>
      <c r="G20" s="172">
        <v>1</v>
      </c>
      <c r="H20" s="173" t="s">
        <v>99</v>
      </c>
      <c r="I20" s="172"/>
      <c r="J20" s="173"/>
      <c r="K20" s="172"/>
      <c r="L20" s="172"/>
      <c r="M20" s="174">
        <f t="shared" si="1"/>
        <v>1</v>
      </c>
      <c r="N20" s="172"/>
      <c r="O20" s="175" t="s">
        <v>126</v>
      </c>
      <c r="P20" s="176">
        <v>4689</v>
      </c>
      <c r="Q20" s="177">
        <v>2.1878</v>
      </c>
      <c r="R20" s="178">
        <v>10259</v>
      </c>
      <c r="S20" s="179">
        <f t="shared" si="2"/>
        <v>10259</v>
      </c>
      <c r="T20" s="178"/>
      <c r="U20" s="179">
        <f t="shared" si="3"/>
        <v>0</v>
      </c>
      <c r="V20" s="172"/>
      <c r="W20" s="180">
        <f t="shared" si="4"/>
        <v>0</v>
      </c>
      <c r="X20" s="172"/>
      <c r="Y20" s="180">
        <f t="shared" si="5"/>
        <v>0</v>
      </c>
      <c r="Z20" s="181">
        <f t="shared" si="6"/>
        <v>10259</v>
      </c>
      <c r="AA20" s="182"/>
      <c r="AB20" s="180">
        <f t="shared" si="7"/>
        <v>0</v>
      </c>
      <c r="AC20" s="172"/>
      <c r="AD20" s="172"/>
      <c r="AE20" s="172"/>
      <c r="AF20" s="172"/>
      <c r="AG20" s="172"/>
      <c r="AH20" s="172"/>
      <c r="AI20" s="181">
        <f t="shared" si="8"/>
        <v>0</v>
      </c>
      <c r="AJ20" s="181">
        <f t="shared" si="9"/>
        <v>3077.7</v>
      </c>
      <c r="AK20" s="183">
        <f t="shared" si="10"/>
        <v>13336.7</v>
      </c>
      <c r="AL20" s="184"/>
      <c r="AM20" s="185"/>
      <c r="AN20" s="184"/>
    </row>
    <row r="21" spans="1:40" s="206" customFormat="1" ht="14.25" customHeight="1">
      <c r="A21" s="188">
        <v>8</v>
      </c>
      <c r="B21" s="188" t="s">
        <v>60</v>
      </c>
      <c r="C21" s="189" t="s">
        <v>52</v>
      </c>
      <c r="D21" s="190" t="s">
        <v>51</v>
      </c>
      <c r="E21" s="191" t="s">
        <v>116</v>
      </c>
      <c r="F21" s="191" t="s">
        <v>116</v>
      </c>
      <c r="G21" s="192">
        <v>1</v>
      </c>
      <c r="H21" s="193" t="s">
        <v>100</v>
      </c>
      <c r="I21" s="192"/>
      <c r="J21" s="193"/>
      <c r="K21" s="192"/>
      <c r="L21" s="192"/>
      <c r="M21" s="194">
        <f t="shared" si="1"/>
        <v>1</v>
      </c>
      <c r="N21" s="192"/>
      <c r="O21" s="195" t="s">
        <v>125</v>
      </c>
      <c r="P21" s="196">
        <v>4689</v>
      </c>
      <c r="Q21" s="197">
        <v>2.36</v>
      </c>
      <c r="R21" s="198">
        <v>11066</v>
      </c>
      <c r="S21" s="199">
        <f t="shared" si="2"/>
        <v>11066</v>
      </c>
      <c r="T21" s="198"/>
      <c r="U21" s="199">
        <f t="shared" si="3"/>
        <v>0</v>
      </c>
      <c r="V21" s="192"/>
      <c r="W21" s="200">
        <f t="shared" si="4"/>
        <v>0</v>
      </c>
      <c r="X21" s="192"/>
      <c r="Y21" s="200">
        <f t="shared" si="5"/>
        <v>0</v>
      </c>
      <c r="Z21" s="201">
        <f t="shared" si="6"/>
        <v>11066</v>
      </c>
      <c r="AA21" s="202"/>
      <c r="AB21" s="200">
        <f t="shared" si="7"/>
        <v>0</v>
      </c>
      <c r="AC21" s="192"/>
      <c r="AD21" s="192"/>
      <c r="AE21" s="192"/>
      <c r="AF21" s="192"/>
      <c r="AG21" s="192"/>
      <c r="AH21" s="192"/>
      <c r="AI21" s="201">
        <f t="shared" si="8"/>
        <v>0</v>
      </c>
      <c r="AJ21" s="201">
        <f t="shared" si="9"/>
        <v>3319.7999999999997</v>
      </c>
      <c r="AK21" s="203">
        <f t="shared" si="10"/>
        <v>14385.8</v>
      </c>
      <c r="AL21" s="204"/>
      <c r="AM21" s="205"/>
      <c r="AN21" s="204"/>
    </row>
    <row r="22" spans="1:40" s="256" customFormat="1" ht="14.25" customHeight="1">
      <c r="A22" s="238">
        <v>9</v>
      </c>
      <c r="B22" s="238" t="s">
        <v>61</v>
      </c>
      <c r="C22" s="239" t="s">
        <v>53</v>
      </c>
      <c r="D22" s="240" t="s">
        <v>51</v>
      </c>
      <c r="E22" s="241" t="s">
        <v>84</v>
      </c>
      <c r="F22" s="241" t="s">
        <v>136</v>
      </c>
      <c r="G22" s="242">
        <v>1.25</v>
      </c>
      <c r="H22" s="243" t="s">
        <v>101</v>
      </c>
      <c r="I22" s="242"/>
      <c r="J22" s="243"/>
      <c r="K22" s="242"/>
      <c r="L22" s="242"/>
      <c r="M22" s="244">
        <f t="shared" si="1"/>
        <v>1.25</v>
      </c>
      <c r="N22" s="242"/>
      <c r="O22" s="245" t="s">
        <v>125</v>
      </c>
      <c r="P22" s="246">
        <v>4689</v>
      </c>
      <c r="Q22" s="247">
        <v>2.1878</v>
      </c>
      <c r="R22" s="248">
        <v>10259</v>
      </c>
      <c r="S22" s="249">
        <f t="shared" si="2"/>
        <v>12823.75</v>
      </c>
      <c r="T22" s="248"/>
      <c r="U22" s="249">
        <f t="shared" si="3"/>
        <v>0</v>
      </c>
      <c r="V22" s="242"/>
      <c r="W22" s="250">
        <f t="shared" si="4"/>
        <v>0</v>
      </c>
      <c r="X22" s="242"/>
      <c r="Y22" s="250">
        <f t="shared" si="5"/>
        <v>0</v>
      </c>
      <c r="Z22" s="251">
        <f t="shared" si="6"/>
        <v>12823.75</v>
      </c>
      <c r="AA22" s="252"/>
      <c r="AB22" s="250">
        <f t="shared" si="7"/>
        <v>0</v>
      </c>
      <c r="AC22" s="242"/>
      <c r="AD22" s="242"/>
      <c r="AE22" s="242"/>
      <c r="AF22" s="242"/>
      <c r="AG22" s="242"/>
      <c r="AH22" s="242"/>
      <c r="AI22" s="251">
        <f t="shared" si="8"/>
        <v>0</v>
      </c>
      <c r="AJ22" s="251">
        <f t="shared" si="9"/>
        <v>3847.125</v>
      </c>
      <c r="AK22" s="253">
        <f t="shared" si="10"/>
        <v>16670.875</v>
      </c>
      <c r="AL22" s="254"/>
      <c r="AM22" s="255"/>
      <c r="AN22" s="254"/>
    </row>
    <row r="23" spans="1:40" s="275" customFormat="1" ht="14.25" customHeight="1">
      <c r="A23" s="257">
        <v>10</v>
      </c>
      <c r="B23" s="257" t="s">
        <v>118</v>
      </c>
      <c r="C23" s="258" t="s">
        <v>120</v>
      </c>
      <c r="D23" s="259" t="s">
        <v>51</v>
      </c>
      <c r="E23" s="260" t="s">
        <v>134</v>
      </c>
      <c r="F23" s="260" t="s">
        <v>135</v>
      </c>
      <c r="G23" s="261">
        <v>1</v>
      </c>
      <c r="H23" s="262" t="s">
        <v>124</v>
      </c>
      <c r="I23" s="261"/>
      <c r="J23" s="262"/>
      <c r="K23" s="261"/>
      <c r="L23" s="261"/>
      <c r="M23" s="263">
        <f t="shared" si="1"/>
        <v>1</v>
      </c>
      <c r="N23" s="261"/>
      <c r="O23" s="264" t="s">
        <v>125</v>
      </c>
      <c r="P23" s="265">
        <v>4689</v>
      </c>
      <c r="Q23" s="266">
        <v>2.36</v>
      </c>
      <c r="R23" s="267">
        <v>11066</v>
      </c>
      <c r="S23" s="268">
        <f t="shared" si="2"/>
        <v>11066</v>
      </c>
      <c r="T23" s="267"/>
      <c r="U23" s="268">
        <f t="shared" si="3"/>
        <v>0</v>
      </c>
      <c r="V23" s="261"/>
      <c r="W23" s="269">
        <f t="shared" si="4"/>
        <v>0</v>
      </c>
      <c r="X23" s="261"/>
      <c r="Y23" s="269">
        <f t="shared" si="5"/>
        <v>0</v>
      </c>
      <c r="Z23" s="270">
        <f t="shared" si="6"/>
        <v>11066</v>
      </c>
      <c r="AA23" s="271"/>
      <c r="AB23" s="269">
        <f t="shared" si="7"/>
        <v>0</v>
      </c>
      <c r="AC23" s="261"/>
      <c r="AD23" s="261"/>
      <c r="AE23" s="261"/>
      <c r="AF23" s="261"/>
      <c r="AG23" s="261"/>
      <c r="AH23" s="261"/>
      <c r="AI23" s="270">
        <f t="shared" si="8"/>
        <v>0</v>
      </c>
      <c r="AJ23" s="270">
        <f t="shared" si="9"/>
        <v>3319.7999999999997</v>
      </c>
      <c r="AK23" s="272">
        <f t="shared" si="10"/>
        <v>14385.8</v>
      </c>
      <c r="AL23" s="273"/>
      <c r="AM23" s="274"/>
      <c r="AN23" s="273"/>
    </row>
    <row r="24" spans="1:40" s="206" customFormat="1" ht="14.25" customHeight="1">
      <c r="A24" s="188">
        <v>11</v>
      </c>
      <c r="B24" s="188" t="s">
        <v>127</v>
      </c>
      <c r="C24" s="189" t="s">
        <v>52</v>
      </c>
      <c r="D24" s="207" t="s">
        <v>51</v>
      </c>
      <c r="E24" s="191" t="s">
        <v>128</v>
      </c>
      <c r="F24" s="191" t="s">
        <v>128</v>
      </c>
      <c r="G24" s="192">
        <v>1</v>
      </c>
      <c r="H24" s="193" t="s">
        <v>129</v>
      </c>
      <c r="I24" s="192"/>
      <c r="J24" s="193"/>
      <c r="K24" s="192"/>
      <c r="L24" s="192"/>
      <c r="M24" s="194">
        <f t="shared" si="1"/>
        <v>1</v>
      </c>
      <c r="N24" s="192"/>
      <c r="O24" s="195" t="s">
        <v>130</v>
      </c>
      <c r="P24" s="196">
        <v>4689</v>
      </c>
      <c r="Q24" s="197">
        <v>2.36</v>
      </c>
      <c r="R24" s="198">
        <v>11066</v>
      </c>
      <c r="S24" s="199">
        <f t="shared" si="2"/>
        <v>11066</v>
      </c>
      <c r="T24" s="198"/>
      <c r="U24" s="199">
        <f t="shared" si="3"/>
        <v>0</v>
      </c>
      <c r="V24" s="192"/>
      <c r="W24" s="200">
        <f t="shared" si="4"/>
        <v>0</v>
      </c>
      <c r="X24" s="192"/>
      <c r="Y24" s="200">
        <f t="shared" si="5"/>
        <v>0</v>
      </c>
      <c r="Z24" s="201">
        <f t="shared" si="6"/>
        <v>11066</v>
      </c>
      <c r="AA24" s="202"/>
      <c r="AB24" s="200">
        <f t="shared" si="7"/>
        <v>0</v>
      </c>
      <c r="AC24" s="192"/>
      <c r="AD24" s="192"/>
      <c r="AE24" s="192"/>
      <c r="AF24" s="192"/>
      <c r="AG24" s="192"/>
      <c r="AH24" s="192"/>
      <c r="AI24" s="201">
        <f t="shared" si="8"/>
        <v>0</v>
      </c>
      <c r="AJ24" s="201">
        <f t="shared" si="9"/>
        <v>3319.7999999999997</v>
      </c>
      <c r="AK24" s="203">
        <f t="shared" si="10"/>
        <v>14385.8</v>
      </c>
      <c r="AL24" s="204"/>
      <c r="AM24" s="205"/>
      <c r="AN24" s="204"/>
    </row>
    <row r="25" spans="1:40" s="333" customFormat="1" ht="14.25" customHeight="1">
      <c r="A25" s="321">
        <v>12</v>
      </c>
      <c r="B25" s="321" t="s">
        <v>146</v>
      </c>
      <c r="C25" s="322" t="s">
        <v>52</v>
      </c>
      <c r="D25" s="321" t="s">
        <v>51</v>
      </c>
      <c r="E25" s="323" t="s">
        <v>113</v>
      </c>
      <c r="F25" s="323" t="s">
        <v>134</v>
      </c>
      <c r="G25" s="324">
        <v>1</v>
      </c>
      <c r="H25" s="325" t="s">
        <v>147</v>
      </c>
      <c r="I25" s="324"/>
      <c r="J25" s="325"/>
      <c r="K25" s="324"/>
      <c r="L25" s="324"/>
      <c r="M25" s="318">
        <f t="shared" si="1"/>
        <v>1</v>
      </c>
      <c r="N25" s="324"/>
      <c r="O25" s="326" t="s">
        <v>158</v>
      </c>
      <c r="P25" s="327">
        <v>4689</v>
      </c>
      <c r="Q25" s="328">
        <v>1.888</v>
      </c>
      <c r="R25" s="329">
        <v>8853</v>
      </c>
      <c r="S25" s="330">
        <f t="shared" si="2"/>
        <v>8853</v>
      </c>
      <c r="T25" s="329"/>
      <c r="U25" s="330">
        <f t="shared" si="3"/>
        <v>0</v>
      </c>
      <c r="V25" s="324"/>
      <c r="W25" s="319">
        <f t="shared" si="4"/>
        <v>0</v>
      </c>
      <c r="X25" s="324"/>
      <c r="Y25" s="319">
        <f t="shared" si="5"/>
        <v>0</v>
      </c>
      <c r="Z25" s="319">
        <f t="shared" si="6"/>
        <v>8853</v>
      </c>
      <c r="AA25" s="324"/>
      <c r="AB25" s="319">
        <f t="shared" si="7"/>
        <v>0</v>
      </c>
      <c r="AC25" s="324"/>
      <c r="AD25" s="324"/>
      <c r="AE25" s="324"/>
      <c r="AF25" s="324"/>
      <c r="AG25" s="324"/>
      <c r="AH25" s="324"/>
      <c r="AI25" s="319">
        <f t="shared" si="8"/>
        <v>0</v>
      </c>
      <c r="AJ25" s="319">
        <f t="shared" si="9"/>
        <v>2655.9</v>
      </c>
      <c r="AK25" s="320">
        <f t="shared" si="10"/>
        <v>11508.9</v>
      </c>
      <c r="AL25" s="331"/>
      <c r="AM25" s="332"/>
      <c r="AN25" s="331"/>
    </row>
    <row r="26" spans="1:40" s="186" customFormat="1" ht="14.25" customHeight="1">
      <c r="A26" s="168">
        <v>13</v>
      </c>
      <c r="B26" s="168" t="s">
        <v>110</v>
      </c>
      <c r="C26" s="169" t="s">
        <v>52</v>
      </c>
      <c r="D26" s="187" t="s">
        <v>51</v>
      </c>
      <c r="E26" s="171" t="s">
        <v>121</v>
      </c>
      <c r="F26" s="171" t="s">
        <v>121</v>
      </c>
      <c r="G26" s="172">
        <v>1</v>
      </c>
      <c r="H26" s="173" t="s">
        <v>111</v>
      </c>
      <c r="I26" s="172"/>
      <c r="J26" s="173"/>
      <c r="K26" s="172"/>
      <c r="L26" s="172"/>
      <c r="M26" s="174">
        <f t="shared" si="1"/>
        <v>1</v>
      </c>
      <c r="N26" s="172"/>
      <c r="O26" s="175" t="s">
        <v>126</v>
      </c>
      <c r="P26" s="176">
        <v>4689</v>
      </c>
      <c r="Q26" s="177">
        <v>2.1878</v>
      </c>
      <c r="R26" s="178">
        <v>10259</v>
      </c>
      <c r="S26" s="179">
        <f t="shared" si="2"/>
        <v>10259</v>
      </c>
      <c r="T26" s="178"/>
      <c r="U26" s="179">
        <f t="shared" si="3"/>
        <v>0</v>
      </c>
      <c r="V26" s="172"/>
      <c r="W26" s="180">
        <f t="shared" si="4"/>
        <v>0</v>
      </c>
      <c r="X26" s="172"/>
      <c r="Y26" s="180">
        <f t="shared" si="5"/>
        <v>0</v>
      </c>
      <c r="Z26" s="181">
        <f t="shared" si="6"/>
        <v>10259</v>
      </c>
      <c r="AA26" s="182"/>
      <c r="AB26" s="180">
        <f t="shared" si="7"/>
        <v>0</v>
      </c>
      <c r="AC26" s="172"/>
      <c r="AD26" s="172"/>
      <c r="AE26" s="172"/>
      <c r="AF26" s="172"/>
      <c r="AG26" s="172"/>
      <c r="AH26" s="172"/>
      <c r="AI26" s="181">
        <f t="shared" si="8"/>
        <v>0</v>
      </c>
      <c r="AJ26" s="181">
        <f t="shared" si="9"/>
        <v>3077.7</v>
      </c>
      <c r="AK26" s="183">
        <f t="shared" si="10"/>
        <v>13336.7</v>
      </c>
      <c r="AL26" s="184"/>
      <c r="AM26" s="185"/>
      <c r="AN26" s="184"/>
    </row>
    <row r="27" spans="1:40" s="206" customFormat="1" ht="14.25" customHeight="1">
      <c r="A27" s="188">
        <v>14</v>
      </c>
      <c r="B27" s="188" t="s">
        <v>131</v>
      </c>
      <c r="C27" s="189" t="s">
        <v>52</v>
      </c>
      <c r="D27" s="207" t="s">
        <v>51</v>
      </c>
      <c r="E27" s="191" t="s">
        <v>137</v>
      </c>
      <c r="F27" s="191" t="s">
        <v>137</v>
      </c>
      <c r="G27" s="192">
        <v>1</v>
      </c>
      <c r="H27" s="193" t="s">
        <v>139</v>
      </c>
      <c r="I27" s="192"/>
      <c r="J27" s="193"/>
      <c r="K27" s="192"/>
      <c r="L27" s="192"/>
      <c r="M27" s="194">
        <f t="shared" si="1"/>
        <v>1</v>
      </c>
      <c r="N27" s="192"/>
      <c r="O27" s="195" t="s">
        <v>125</v>
      </c>
      <c r="P27" s="196">
        <v>4689</v>
      </c>
      <c r="Q27" s="197">
        <v>2.36</v>
      </c>
      <c r="R27" s="198">
        <v>11066</v>
      </c>
      <c r="S27" s="199">
        <f t="shared" si="2"/>
        <v>11066</v>
      </c>
      <c r="T27" s="198"/>
      <c r="U27" s="199">
        <f t="shared" si="3"/>
        <v>0</v>
      </c>
      <c r="V27" s="192"/>
      <c r="W27" s="200">
        <f t="shared" si="4"/>
        <v>0</v>
      </c>
      <c r="X27" s="192"/>
      <c r="Y27" s="200">
        <f t="shared" si="5"/>
        <v>0</v>
      </c>
      <c r="Z27" s="201">
        <f t="shared" si="6"/>
        <v>11066</v>
      </c>
      <c r="AA27" s="202"/>
      <c r="AB27" s="200">
        <f t="shared" si="7"/>
        <v>0</v>
      </c>
      <c r="AC27" s="192"/>
      <c r="AD27" s="192"/>
      <c r="AE27" s="192"/>
      <c r="AF27" s="192"/>
      <c r="AG27" s="192"/>
      <c r="AH27" s="192"/>
      <c r="AI27" s="201">
        <f t="shared" si="8"/>
        <v>0</v>
      </c>
      <c r="AJ27" s="201">
        <f t="shared" si="9"/>
        <v>3319.7999999999997</v>
      </c>
      <c r="AK27" s="203">
        <f t="shared" si="10"/>
        <v>14385.8</v>
      </c>
      <c r="AL27" s="204"/>
      <c r="AM27" s="205"/>
      <c r="AN27" s="204"/>
    </row>
    <row r="28" spans="1:40" s="164" customFormat="1" ht="14.25" customHeight="1">
      <c r="A28" s="146"/>
      <c r="B28" s="146" t="s">
        <v>91</v>
      </c>
      <c r="C28" s="147" t="s">
        <v>92</v>
      </c>
      <c r="D28" s="148" t="s">
        <v>51</v>
      </c>
      <c r="E28" s="149"/>
      <c r="F28" s="149"/>
      <c r="G28" s="150"/>
      <c r="H28" s="151"/>
      <c r="I28" s="150"/>
      <c r="J28" s="151"/>
      <c r="K28" s="150"/>
      <c r="L28" s="150">
        <v>0.8</v>
      </c>
      <c r="M28" s="152">
        <f t="shared" si="1"/>
        <v>0.8</v>
      </c>
      <c r="N28" s="150"/>
      <c r="O28" s="153" t="s">
        <v>125</v>
      </c>
      <c r="P28" s="154">
        <v>4689</v>
      </c>
      <c r="Q28" s="155">
        <v>2.36</v>
      </c>
      <c r="R28" s="156">
        <v>11066</v>
      </c>
      <c r="S28" s="157">
        <f t="shared" si="2"/>
        <v>8852.800000000001</v>
      </c>
      <c r="T28" s="156"/>
      <c r="U28" s="157">
        <f t="shared" si="3"/>
        <v>0</v>
      </c>
      <c r="V28" s="150"/>
      <c r="W28" s="158">
        <f t="shared" si="4"/>
        <v>0</v>
      </c>
      <c r="X28" s="150"/>
      <c r="Y28" s="158">
        <f t="shared" si="5"/>
        <v>0</v>
      </c>
      <c r="Z28" s="159">
        <f t="shared" si="6"/>
        <v>8852.800000000001</v>
      </c>
      <c r="AA28" s="160"/>
      <c r="AB28" s="158">
        <f t="shared" si="7"/>
        <v>0</v>
      </c>
      <c r="AC28" s="150"/>
      <c r="AD28" s="150"/>
      <c r="AE28" s="150"/>
      <c r="AF28" s="150"/>
      <c r="AG28" s="150"/>
      <c r="AH28" s="150"/>
      <c r="AI28" s="159">
        <f t="shared" si="8"/>
        <v>0</v>
      </c>
      <c r="AJ28" s="159">
        <f t="shared" si="9"/>
        <v>2655.84</v>
      </c>
      <c r="AK28" s="161">
        <f t="shared" si="10"/>
        <v>11508.640000000001</v>
      </c>
      <c r="AL28" s="162"/>
      <c r="AM28" s="163"/>
      <c r="AN28" s="162"/>
    </row>
    <row r="29" spans="1:40" s="164" customFormat="1" ht="14.25" customHeight="1">
      <c r="A29" s="146"/>
      <c r="B29" s="165" t="s">
        <v>91</v>
      </c>
      <c r="C29" s="166" t="s">
        <v>154</v>
      </c>
      <c r="D29" s="166" t="s">
        <v>51</v>
      </c>
      <c r="E29" s="149"/>
      <c r="F29" s="149"/>
      <c r="G29" s="150"/>
      <c r="H29" s="151"/>
      <c r="I29" s="150"/>
      <c r="J29" s="151"/>
      <c r="K29" s="150"/>
      <c r="L29" s="150">
        <v>0.2</v>
      </c>
      <c r="M29" s="152">
        <f t="shared" si="1"/>
        <v>0.2</v>
      </c>
      <c r="N29" s="150"/>
      <c r="O29" s="153" t="s">
        <v>153</v>
      </c>
      <c r="P29" s="154">
        <v>4689</v>
      </c>
      <c r="Q29" s="155">
        <v>1.888</v>
      </c>
      <c r="R29" s="156">
        <v>8853</v>
      </c>
      <c r="S29" s="157">
        <f t="shared" si="2"/>
        <v>1770.6000000000001</v>
      </c>
      <c r="T29" s="156"/>
      <c r="U29" s="157">
        <f t="shared" si="3"/>
        <v>0</v>
      </c>
      <c r="V29" s="150"/>
      <c r="W29" s="158">
        <f t="shared" si="4"/>
        <v>0</v>
      </c>
      <c r="X29" s="150"/>
      <c r="Y29" s="158">
        <f t="shared" si="5"/>
        <v>0</v>
      </c>
      <c r="Z29" s="159">
        <f t="shared" si="6"/>
        <v>1770.6000000000001</v>
      </c>
      <c r="AA29" s="160"/>
      <c r="AB29" s="158">
        <f t="shared" si="7"/>
        <v>0</v>
      </c>
      <c r="AC29" s="150"/>
      <c r="AD29" s="150"/>
      <c r="AE29" s="160"/>
      <c r="AF29" s="150"/>
      <c r="AG29" s="150"/>
      <c r="AH29" s="150"/>
      <c r="AI29" s="159">
        <f t="shared" si="8"/>
        <v>0</v>
      </c>
      <c r="AJ29" s="159">
        <f t="shared" si="9"/>
        <v>531.1800000000001</v>
      </c>
      <c r="AK29" s="161">
        <f t="shared" si="10"/>
        <v>2301.78</v>
      </c>
      <c r="AL29" s="162"/>
      <c r="AM29" s="163"/>
      <c r="AN29" s="162"/>
    </row>
    <row r="30" spans="1:40" s="35" customFormat="1" ht="24" customHeight="1">
      <c r="A30" s="96"/>
      <c r="B30" s="84" t="s">
        <v>28</v>
      </c>
      <c r="C30" s="96"/>
      <c r="D30" s="96"/>
      <c r="E30" s="96"/>
      <c r="F30" s="96"/>
      <c r="G30" s="93">
        <f>SUM(G15:G29)</f>
        <v>12.25</v>
      </c>
      <c r="H30" s="93"/>
      <c r="I30" s="93">
        <f>SUM(I15:I29)</f>
        <v>0</v>
      </c>
      <c r="J30" s="93"/>
      <c r="K30" s="93">
        <f>SUM(K15:K29)</f>
        <v>0</v>
      </c>
      <c r="L30" s="93">
        <f>SUM(L15:L29)</f>
        <v>1</v>
      </c>
      <c r="M30" s="93">
        <f>SUM(M15:M29)</f>
        <v>13.25</v>
      </c>
      <c r="N30" s="93">
        <f>SUM(N15:N29)</f>
        <v>1</v>
      </c>
      <c r="O30" s="93"/>
      <c r="P30" s="93"/>
      <c r="Q30" s="93"/>
      <c r="R30" s="93">
        <f>SUM(R15:R29)</f>
        <v>157529</v>
      </c>
      <c r="S30" s="93">
        <f>SUM(S15:S29)</f>
        <v>140539.15</v>
      </c>
      <c r="T30" s="93"/>
      <c r="U30" s="93">
        <f>SUM(U15:U29)</f>
        <v>0</v>
      </c>
      <c r="V30" s="93"/>
      <c r="W30" s="93">
        <f>SUM(W15:W29)</f>
        <v>0</v>
      </c>
      <c r="X30" s="93"/>
      <c r="Y30" s="93">
        <f>SUM(Y15:Y29)</f>
        <v>0</v>
      </c>
      <c r="Z30" s="93">
        <f>SUM(Z15:Z29)</f>
        <v>140539.15</v>
      </c>
      <c r="AA30" s="93"/>
      <c r="AB30" s="93">
        <f>SUM(AB15:AB29)</f>
        <v>0</v>
      </c>
      <c r="AC30" s="93">
        <f>SUM(AC15:AC29)</f>
        <v>0</v>
      </c>
      <c r="AD30" s="93"/>
      <c r="AE30" s="93">
        <f aca="true" t="shared" si="11" ref="AE30:AK30">SUM(AE15:AE29)</f>
        <v>0</v>
      </c>
      <c r="AF30" s="93">
        <f t="shared" si="11"/>
        <v>0</v>
      </c>
      <c r="AG30" s="93">
        <f t="shared" si="11"/>
        <v>0</v>
      </c>
      <c r="AH30" s="93">
        <f t="shared" si="11"/>
        <v>0</v>
      </c>
      <c r="AI30" s="93">
        <f t="shared" si="11"/>
        <v>0</v>
      </c>
      <c r="AJ30" s="93">
        <f t="shared" si="11"/>
        <v>42161.745</v>
      </c>
      <c r="AK30" s="93">
        <f t="shared" si="11"/>
        <v>182700.89500000002</v>
      </c>
      <c r="AL30" s="34"/>
      <c r="AM30" s="34"/>
      <c r="AN30" s="34"/>
    </row>
    <row r="31" spans="1:40" s="14" customFormat="1" ht="29.25" customHeight="1">
      <c r="A31" s="97"/>
      <c r="B31" s="142" t="s">
        <v>42</v>
      </c>
      <c r="C31" s="97"/>
      <c r="D31" s="99"/>
      <c r="E31" s="99"/>
      <c r="F31" s="99"/>
      <c r="G31" s="99"/>
      <c r="H31" s="99"/>
      <c r="I31" s="99"/>
      <c r="J31" s="99"/>
      <c r="K31" s="99"/>
      <c r="L31" s="99"/>
      <c r="M31" s="100"/>
      <c r="N31" s="99"/>
      <c r="O31" s="99"/>
      <c r="P31" s="99"/>
      <c r="Q31" s="99"/>
      <c r="R31" s="101"/>
      <c r="S31" s="101"/>
      <c r="T31" s="102"/>
      <c r="U31" s="102"/>
      <c r="V31" s="103"/>
      <c r="W31" s="103"/>
      <c r="X31" s="103"/>
      <c r="Y31" s="103"/>
      <c r="Z31" s="104"/>
      <c r="AA31" s="105"/>
      <c r="AB31" s="103"/>
      <c r="AC31" s="103"/>
      <c r="AD31" s="103"/>
      <c r="AE31" s="103"/>
      <c r="AF31" s="103"/>
      <c r="AG31" s="103"/>
      <c r="AH31" s="103"/>
      <c r="AI31" s="104"/>
      <c r="AJ31" s="104"/>
      <c r="AK31" s="106"/>
      <c r="AL31" s="13"/>
      <c r="AM31" s="13"/>
      <c r="AN31" s="13"/>
    </row>
    <row r="32" spans="1:40" s="349" customFormat="1" ht="14.25" customHeight="1">
      <c r="A32" s="337">
        <v>17</v>
      </c>
      <c r="B32" s="337" t="s">
        <v>159</v>
      </c>
      <c r="C32" s="338" t="s">
        <v>109</v>
      </c>
      <c r="D32" s="337" t="s">
        <v>51</v>
      </c>
      <c r="E32" s="339" t="s">
        <v>90</v>
      </c>
      <c r="F32" s="339"/>
      <c r="G32" s="340">
        <v>1</v>
      </c>
      <c r="H32" s="341" t="s">
        <v>166</v>
      </c>
      <c r="I32" s="340"/>
      <c r="J32" s="341"/>
      <c r="K32" s="340"/>
      <c r="L32" s="340"/>
      <c r="M32" s="334">
        <f aca="true" t="shared" si="12" ref="M32:M45">G32+I32+K32+L32+AC32</f>
        <v>1</v>
      </c>
      <c r="N32" s="340"/>
      <c r="O32" s="342" t="s">
        <v>153</v>
      </c>
      <c r="P32" s="343">
        <v>3516</v>
      </c>
      <c r="Q32" s="344">
        <v>1.4728</v>
      </c>
      <c r="R32" s="345">
        <v>5178</v>
      </c>
      <c r="S32" s="346">
        <f aca="true" t="shared" si="13" ref="S32:S45">R32*(G32+I32+K32+L32)</f>
        <v>5178</v>
      </c>
      <c r="T32" s="345"/>
      <c r="U32" s="346">
        <f aca="true" t="shared" si="14" ref="U32:U45">S32*T32</f>
        <v>0</v>
      </c>
      <c r="V32" s="340"/>
      <c r="W32" s="335">
        <f aca="true" t="shared" si="15" ref="W32:W45">S32*V32</f>
        <v>0</v>
      </c>
      <c r="X32" s="340"/>
      <c r="Y32" s="335">
        <f aca="true" t="shared" si="16" ref="Y32:Y45">X32*S32</f>
        <v>0</v>
      </c>
      <c r="Z32" s="335">
        <f aca="true" t="shared" si="17" ref="Z32:Z45">S32+U32+W32+Y32</f>
        <v>5178</v>
      </c>
      <c r="AA32" s="340"/>
      <c r="AB32" s="335">
        <f aca="true" t="shared" si="18" ref="AB32:AB45">(S32+U32+W32)*AA32</f>
        <v>0</v>
      </c>
      <c r="AC32" s="340"/>
      <c r="AD32" s="340"/>
      <c r="AE32" s="340"/>
      <c r="AF32" s="340"/>
      <c r="AG32" s="340"/>
      <c r="AH32" s="340"/>
      <c r="AI32" s="335">
        <f aca="true" t="shared" si="19" ref="AI32:AI45">AB32+AE32+AF32+AG32+AH32</f>
        <v>0</v>
      </c>
      <c r="AJ32" s="335">
        <f aca="true" t="shared" si="20" ref="AJ32:AJ45">(Z32+AI32)*0.3</f>
        <v>1553.3999999999999</v>
      </c>
      <c r="AK32" s="336">
        <f aca="true" t="shared" si="21" ref="AK32:AK45">Z32+AI32+AJ32</f>
        <v>6731.4</v>
      </c>
      <c r="AL32" s="347"/>
      <c r="AM32" s="348"/>
      <c r="AN32" s="347"/>
    </row>
    <row r="33" spans="1:40" s="333" customFormat="1" ht="14.25" customHeight="1">
      <c r="A33" s="321">
        <v>18</v>
      </c>
      <c r="B33" s="321" t="s">
        <v>160</v>
      </c>
      <c r="C33" s="322" t="s">
        <v>70</v>
      </c>
      <c r="D33" s="321" t="s">
        <v>162</v>
      </c>
      <c r="E33" s="323" t="s">
        <v>133</v>
      </c>
      <c r="F33" s="323"/>
      <c r="G33" s="324">
        <v>1</v>
      </c>
      <c r="H33" s="325" t="s">
        <v>163</v>
      </c>
      <c r="I33" s="324">
        <v>0.2</v>
      </c>
      <c r="J33" s="325" t="s">
        <v>163</v>
      </c>
      <c r="K33" s="324"/>
      <c r="L33" s="324"/>
      <c r="M33" s="318">
        <f t="shared" si="12"/>
        <v>1.2</v>
      </c>
      <c r="N33" s="324"/>
      <c r="O33" s="326"/>
      <c r="P33" s="327">
        <v>3516</v>
      </c>
      <c r="Q33" s="328">
        <v>1.3638</v>
      </c>
      <c r="R33" s="329">
        <v>4795</v>
      </c>
      <c r="S33" s="330">
        <f t="shared" si="13"/>
        <v>5754</v>
      </c>
      <c r="T33" s="329"/>
      <c r="U33" s="330">
        <f t="shared" si="14"/>
        <v>0</v>
      </c>
      <c r="V33" s="324"/>
      <c r="W33" s="319">
        <f t="shared" si="15"/>
        <v>0</v>
      </c>
      <c r="X33" s="324">
        <v>0.1</v>
      </c>
      <c r="Y33" s="319">
        <f t="shared" si="16"/>
        <v>575.4</v>
      </c>
      <c r="Z33" s="319">
        <f t="shared" si="17"/>
        <v>6329.4</v>
      </c>
      <c r="AA33" s="324"/>
      <c r="AB33" s="319">
        <f t="shared" si="18"/>
        <v>0</v>
      </c>
      <c r="AC33" s="324"/>
      <c r="AD33" s="324"/>
      <c r="AE33" s="324"/>
      <c r="AF33" s="324"/>
      <c r="AG33" s="324"/>
      <c r="AH33" s="324"/>
      <c r="AI33" s="319">
        <f t="shared" si="19"/>
        <v>0</v>
      </c>
      <c r="AJ33" s="319">
        <f t="shared" si="20"/>
        <v>1898.8199999999997</v>
      </c>
      <c r="AK33" s="320">
        <f t="shared" si="21"/>
        <v>8228.22</v>
      </c>
      <c r="AL33" s="331"/>
      <c r="AM33" s="332"/>
      <c r="AN33" s="331"/>
    </row>
    <row r="34" spans="1:40" s="237" customFormat="1" ht="14.25" customHeight="1">
      <c r="A34" s="220">
        <v>19</v>
      </c>
      <c r="B34" s="220" t="s">
        <v>63</v>
      </c>
      <c r="C34" s="221" t="s">
        <v>71</v>
      </c>
      <c r="D34" s="277" t="s">
        <v>79</v>
      </c>
      <c r="E34" s="222" t="s">
        <v>87</v>
      </c>
      <c r="F34" s="222"/>
      <c r="G34" s="223">
        <v>1</v>
      </c>
      <c r="H34" s="224" t="s">
        <v>107</v>
      </c>
      <c r="I34" s="223"/>
      <c r="J34" s="224"/>
      <c r="K34" s="223"/>
      <c r="L34" s="223"/>
      <c r="M34" s="225">
        <f t="shared" si="12"/>
        <v>1</v>
      </c>
      <c r="N34" s="223"/>
      <c r="O34" s="226"/>
      <c r="P34" s="227">
        <v>3405</v>
      </c>
      <c r="Q34" s="228">
        <v>1.4081</v>
      </c>
      <c r="R34" s="229">
        <v>4795</v>
      </c>
      <c r="S34" s="230">
        <f t="shared" si="13"/>
        <v>4795</v>
      </c>
      <c r="T34" s="229"/>
      <c r="U34" s="230">
        <f t="shared" si="14"/>
        <v>0</v>
      </c>
      <c r="V34" s="223"/>
      <c r="W34" s="231">
        <f t="shared" si="15"/>
        <v>0</v>
      </c>
      <c r="X34" s="223"/>
      <c r="Y34" s="231">
        <f t="shared" si="16"/>
        <v>0</v>
      </c>
      <c r="Z34" s="232">
        <f t="shared" si="17"/>
        <v>4795</v>
      </c>
      <c r="AA34" s="233">
        <v>0.12</v>
      </c>
      <c r="AB34" s="231">
        <f t="shared" si="18"/>
        <v>575.4</v>
      </c>
      <c r="AC34" s="223"/>
      <c r="AD34" s="223"/>
      <c r="AE34" s="223"/>
      <c r="AF34" s="223"/>
      <c r="AG34" s="223"/>
      <c r="AH34" s="223"/>
      <c r="AI34" s="232">
        <f t="shared" si="19"/>
        <v>575.4</v>
      </c>
      <c r="AJ34" s="232">
        <f t="shared" si="20"/>
        <v>1611.12</v>
      </c>
      <c r="AK34" s="234">
        <f t="shared" si="21"/>
        <v>6981.5199999999995</v>
      </c>
      <c r="AL34" s="235"/>
      <c r="AM34" s="236"/>
      <c r="AN34" s="235"/>
    </row>
    <row r="35" spans="1:40" s="186" customFormat="1" ht="14.25" customHeight="1">
      <c r="A35" s="168">
        <v>20</v>
      </c>
      <c r="B35" s="168" t="s">
        <v>148</v>
      </c>
      <c r="C35" s="169" t="s">
        <v>70</v>
      </c>
      <c r="D35" s="276" t="s">
        <v>51</v>
      </c>
      <c r="E35" s="171" t="s">
        <v>149</v>
      </c>
      <c r="F35" s="171"/>
      <c r="G35" s="172">
        <v>1</v>
      </c>
      <c r="H35" s="173" t="s">
        <v>150</v>
      </c>
      <c r="I35" s="172">
        <v>0.2</v>
      </c>
      <c r="J35" s="173" t="s">
        <v>151</v>
      </c>
      <c r="K35" s="172"/>
      <c r="L35" s="172"/>
      <c r="M35" s="174">
        <f t="shared" si="12"/>
        <v>1.2</v>
      </c>
      <c r="N35" s="172"/>
      <c r="O35" s="175"/>
      <c r="P35" s="176">
        <v>3516</v>
      </c>
      <c r="Q35" s="177">
        <v>1.6361</v>
      </c>
      <c r="R35" s="178">
        <v>5753</v>
      </c>
      <c r="S35" s="179">
        <f t="shared" si="13"/>
        <v>6903.599999999999</v>
      </c>
      <c r="T35" s="178"/>
      <c r="U35" s="179">
        <f t="shared" si="14"/>
        <v>0</v>
      </c>
      <c r="V35" s="172"/>
      <c r="W35" s="180">
        <f t="shared" si="15"/>
        <v>0</v>
      </c>
      <c r="X35" s="172">
        <v>0.1</v>
      </c>
      <c r="Y35" s="180">
        <f t="shared" si="16"/>
        <v>690.36</v>
      </c>
      <c r="Z35" s="181">
        <f t="shared" si="17"/>
        <v>7593.959999999999</v>
      </c>
      <c r="AA35" s="182"/>
      <c r="AB35" s="180">
        <f t="shared" si="18"/>
        <v>0</v>
      </c>
      <c r="AC35" s="172"/>
      <c r="AD35" s="172"/>
      <c r="AE35" s="172"/>
      <c r="AF35" s="172"/>
      <c r="AG35" s="172"/>
      <c r="AH35" s="172"/>
      <c r="AI35" s="181">
        <f t="shared" si="19"/>
        <v>0</v>
      </c>
      <c r="AJ35" s="181">
        <f t="shared" si="20"/>
        <v>2278.1879999999996</v>
      </c>
      <c r="AK35" s="183">
        <f t="shared" si="21"/>
        <v>9872.148</v>
      </c>
      <c r="AL35" s="184"/>
      <c r="AM35" s="185"/>
      <c r="AN35" s="184"/>
    </row>
    <row r="36" spans="1:40" s="186" customFormat="1" ht="14.25" customHeight="1">
      <c r="A36" s="168">
        <v>21</v>
      </c>
      <c r="B36" s="168" t="s">
        <v>64</v>
      </c>
      <c r="C36" s="169" t="s">
        <v>70</v>
      </c>
      <c r="D36" s="187" t="s">
        <v>77</v>
      </c>
      <c r="E36" s="171" t="s">
        <v>88</v>
      </c>
      <c r="F36" s="171"/>
      <c r="G36" s="172">
        <v>1</v>
      </c>
      <c r="H36" s="173" t="s">
        <v>102</v>
      </c>
      <c r="I36" s="172">
        <v>0.2</v>
      </c>
      <c r="J36" s="173" t="s">
        <v>108</v>
      </c>
      <c r="K36" s="172"/>
      <c r="L36" s="172"/>
      <c r="M36" s="174">
        <f t="shared" si="12"/>
        <v>1.2</v>
      </c>
      <c r="N36" s="172"/>
      <c r="O36" s="175"/>
      <c r="P36" s="176">
        <v>3516</v>
      </c>
      <c r="Q36" s="177">
        <v>1.6361</v>
      </c>
      <c r="R36" s="178">
        <v>5753</v>
      </c>
      <c r="S36" s="179">
        <f t="shared" si="13"/>
        <v>6903.599999999999</v>
      </c>
      <c r="T36" s="178"/>
      <c r="U36" s="179">
        <f t="shared" si="14"/>
        <v>0</v>
      </c>
      <c r="V36" s="172"/>
      <c r="W36" s="180">
        <f t="shared" si="15"/>
        <v>0</v>
      </c>
      <c r="X36" s="172">
        <v>0.1</v>
      </c>
      <c r="Y36" s="180">
        <f t="shared" si="16"/>
        <v>690.36</v>
      </c>
      <c r="Z36" s="181">
        <f t="shared" si="17"/>
        <v>7593.959999999999</v>
      </c>
      <c r="AA36" s="182"/>
      <c r="AB36" s="180">
        <f t="shared" si="18"/>
        <v>0</v>
      </c>
      <c r="AC36" s="172"/>
      <c r="AD36" s="172"/>
      <c r="AE36" s="172"/>
      <c r="AF36" s="172"/>
      <c r="AG36" s="172"/>
      <c r="AH36" s="172"/>
      <c r="AI36" s="181">
        <f t="shared" si="19"/>
        <v>0</v>
      </c>
      <c r="AJ36" s="181">
        <f t="shared" si="20"/>
        <v>2278.1879999999996</v>
      </c>
      <c r="AK36" s="183">
        <f t="shared" si="21"/>
        <v>9872.148</v>
      </c>
      <c r="AL36" s="184"/>
      <c r="AM36" s="185"/>
      <c r="AN36" s="184"/>
    </row>
    <row r="37" spans="1:40" s="333" customFormat="1" ht="14.25" customHeight="1">
      <c r="A37" s="321">
        <v>22</v>
      </c>
      <c r="B37" s="321" t="s">
        <v>161</v>
      </c>
      <c r="C37" s="322" t="s">
        <v>70</v>
      </c>
      <c r="D37" s="321" t="s">
        <v>77</v>
      </c>
      <c r="E37" s="323" t="s">
        <v>152</v>
      </c>
      <c r="F37" s="323"/>
      <c r="G37" s="324">
        <v>1</v>
      </c>
      <c r="H37" s="325" t="s">
        <v>164</v>
      </c>
      <c r="I37" s="324">
        <v>0.2</v>
      </c>
      <c r="J37" s="325" t="s">
        <v>165</v>
      </c>
      <c r="K37" s="324"/>
      <c r="L37" s="324"/>
      <c r="M37" s="318">
        <f t="shared" si="12"/>
        <v>1.2</v>
      </c>
      <c r="N37" s="324"/>
      <c r="O37" s="326"/>
      <c r="P37" s="327">
        <v>3516</v>
      </c>
      <c r="Q37" s="328">
        <v>1.6361</v>
      </c>
      <c r="R37" s="329">
        <v>5753</v>
      </c>
      <c r="S37" s="330">
        <f t="shared" si="13"/>
        <v>6903.599999999999</v>
      </c>
      <c r="T37" s="329"/>
      <c r="U37" s="330">
        <f t="shared" si="14"/>
        <v>0</v>
      </c>
      <c r="V37" s="324"/>
      <c r="W37" s="319">
        <f t="shared" si="15"/>
        <v>0</v>
      </c>
      <c r="X37" s="324"/>
      <c r="Y37" s="319">
        <f t="shared" si="16"/>
        <v>0</v>
      </c>
      <c r="Z37" s="319">
        <f t="shared" si="17"/>
        <v>6903.599999999999</v>
      </c>
      <c r="AA37" s="324"/>
      <c r="AB37" s="319">
        <f t="shared" si="18"/>
        <v>0</v>
      </c>
      <c r="AC37" s="324"/>
      <c r="AD37" s="324"/>
      <c r="AE37" s="324"/>
      <c r="AF37" s="324"/>
      <c r="AG37" s="324"/>
      <c r="AH37" s="324"/>
      <c r="AI37" s="319">
        <f t="shared" si="19"/>
        <v>0</v>
      </c>
      <c r="AJ37" s="319">
        <f t="shared" si="20"/>
        <v>2071.08</v>
      </c>
      <c r="AK37" s="320">
        <f t="shared" si="21"/>
        <v>8974.68</v>
      </c>
      <c r="AL37" s="331"/>
      <c r="AM37" s="332"/>
      <c r="AN37" s="331"/>
    </row>
    <row r="38" spans="1:40" s="363" customFormat="1" ht="14.25" customHeight="1">
      <c r="A38" s="187">
        <v>23</v>
      </c>
      <c r="B38" s="187" t="s">
        <v>169</v>
      </c>
      <c r="C38" s="350" t="s">
        <v>70</v>
      </c>
      <c r="D38" s="276" t="s">
        <v>77</v>
      </c>
      <c r="E38" s="351" t="s">
        <v>86</v>
      </c>
      <c r="F38" s="351"/>
      <c r="G38" s="182">
        <v>1</v>
      </c>
      <c r="H38" s="352" t="s">
        <v>170</v>
      </c>
      <c r="I38" s="182">
        <v>0.2</v>
      </c>
      <c r="J38" s="352" t="s">
        <v>171</v>
      </c>
      <c r="K38" s="182"/>
      <c r="L38" s="182"/>
      <c r="M38" s="353">
        <f t="shared" si="12"/>
        <v>1.2</v>
      </c>
      <c r="N38" s="182"/>
      <c r="O38" s="354"/>
      <c r="P38" s="355">
        <v>3516</v>
      </c>
      <c r="Q38" s="356">
        <v>1.6361</v>
      </c>
      <c r="R38" s="357">
        <v>5753</v>
      </c>
      <c r="S38" s="358">
        <f t="shared" si="13"/>
        <v>6903.599999999999</v>
      </c>
      <c r="T38" s="357"/>
      <c r="U38" s="358">
        <f t="shared" si="14"/>
        <v>0</v>
      </c>
      <c r="V38" s="182"/>
      <c r="W38" s="359">
        <f t="shared" si="15"/>
        <v>0</v>
      </c>
      <c r="X38" s="182">
        <v>0.1</v>
      </c>
      <c r="Y38" s="359">
        <f t="shared" si="16"/>
        <v>690.36</v>
      </c>
      <c r="Z38" s="359">
        <f t="shared" si="17"/>
        <v>7593.959999999999</v>
      </c>
      <c r="AA38" s="182"/>
      <c r="AB38" s="359">
        <f t="shared" si="18"/>
        <v>0</v>
      </c>
      <c r="AC38" s="182"/>
      <c r="AD38" s="182"/>
      <c r="AE38" s="182"/>
      <c r="AF38" s="182"/>
      <c r="AG38" s="182"/>
      <c r="AH38" s="182"/>
      <c r="AI38" s="359">
        <f t="shared" si="19"/>
        <v>0</v>
      </c>
      <c r="AJ38" s="359">
        <f t="shared" si="20"/>
        <v>2278.1879999999996</v>
      </c>
      <c r="AK38" s="360">
        <f t="shared" si="21"/>
        <v>9872.148</v>
      </c>
      <c r="AL38" s="361"/>
      <c r="AM38" s="362"/>
      <c r="AN38" s="361"/>
    </row>
    <row r="39" spans="1:40" s="296" customFormat="1" ht="14.25" customHeight="1">
      <c r="A39" s="278">
        <v>24</v>
      </c>
      <c r="B39" s="278" t="s">
        <v>66</v>
      </c>
      <c r="C39" s="279" t="s">
        <v>72</v>
      </c>
      <c r="D39" s="280" t="s">
        <v>78</v>
      </c>
      <c r="E39" s="281" t="s">
        <v>89</v>
      </c>
      <c r="F39" s="281"/>
      <c r="G39" s="282">
        <v>1</v>
      </c>
      <c r="H39" s="283" t="s">
        <v>103</v>
      </c>
      <c r="I39" s="282"/>
      <c r="J39" s="283"/>
      <c r="K39" s="282"/>
      <c r="L39" s="282"/>
      <c r="M39" s="284">
        <f t="shared" si="12"/>
        <v>1</v>
      </c>
      <c r="N39" s="282"/>
      <c r="O39" s="285"/>
      <c r="P39" s="286">
        <v>3516</v>
      </c>
      <c r="Q39" s="287">
        <v>1.6362</v>
      </c>
      <c r="R39" s="288">
        <v>5753</v>
      </c>
      <c r="S39" s="289">
        <f t="shared" si="13"/>
        <v>5753</v>
      </c>
      <c r="T39" s="288"/>
      <c r="U39" s="289">
        <f t="shared" si="14"/>
        <v>0</v>
      </c>
      <c r="V39" s="282"/>
      <c r="W39" s="290">
        <f t="shared" si="15"/>
        <v>0</v>
      </c>
      <c r="X39" s="282">
        <v>0.65</v>
      </c>
      <c r="Y39" s="290">
        <f t="shared" si="16"/>
        <v>3739.4500000000003</v>
      </c>
      <c r="Z39" s="291">
        <f t="shared" si="17"/>
        <v>9492.45</v>
      </c>
      <c r="AA39" s="292"/>
      <c r="AB39" s="290">
        <f t="shared" si="18"/>
        <v>0</v>
      </c>
      <c r="AC39" s="282"/>
      <c r="AD39" s="282"/>
      <c r="AE39" s="282"/>
      <c r="AF39" s="282"/>
      <c r="AG39" s="282"/>
      <c r="AH39" s="282"/>
      <c r="AI39" s="291">
        <f t="shared" si="19"/>
        <v>0</v>
      </c>
      <c r="AJ39" s="291">
        <f t="shared" si="20"/>
        <v>2847.735</v>
      </c>
      <c r="AK39" s="293">
        <f t="shared" si="21"/>
        <v>12340.185000000001</v>
      </c>
      <c r="AL39" s="294"/>
      <c r="AM39" s="295"/>
      <c r="AN39" s="294"/>
    </row>
    <row r="40" spans="1:40" s="164" customFormat="1" ht="14.25" customHeight="1">
      <c r="A40" s="146">
        <v>25</v>
      </c>
      <c r="B40" s="146" t="s">
        <v>91</v>
      </c>
      <c r="C40" s="147" t="s">
        <v>93</v>
      </c>
      <c r="D40" s="148" t="s">
        <v>51</v>
      </c>
      <c r="E40" s="149"/>
      <c r="F40" s="149"/>
      <c r="G40" s="150"/>
      <c r="H40" s="151"/>
      <c r="I40" s="150"/>
      <c r="J40" s="151"/>
      <c r="K40" s="150"/>
      <c r="L40" s="150">
        <v>0.5</v>
      </c>
      <c r="M40" s="152">
        <f t="shared" si="12"/>
        <v>0.5</v>
      </c>
      <c r="N40" s="150"/>
      <c r="O40" s="153"/>
      <c r="P40" s="154">
        <v>4155</v>
      </c>
      <c r="Q40" s="155">
        <v>1.5232</v>
      </c>
      <c r="R40" s="156">
        <v>6329</v>
      </c>
      <c r="S40" s="157">
        <f t="shared" si="13"/>
        <v>3164.5</v>
      </c>
      <c r="T40" s="156"/>
      <c r="U40" s="157">
        <f t="shared" si="14"/>
        <v>0</v>
      </c>
      <c r="V40" s="150"/>
      <c r="W40" s="158">
        <f t="shared" si="15"/>
        <v>0</v>
      </c>
      <c r="X40" s="150"/>
      <c r="Y40" s="158">
        <f t="shared" si="16"/>
        <v>0</v>
      </c>
      <c r="Z40" s="159">
        <f t="shared" si="17"/>
        <v>3164.5</v>
      </c>
      <c r="AA40" s="160"/>
      <c r="AB40" s="158">
        <f t="shared" si="18"/>
        <v>0</v>
      </c>
      <c r="AC40" s="150"/>
      <c r="AD40" s="150"/>
      <c r="AE40" s="150"/>
      <c r="AF40" s="150"/>
      <c r="AG40" s="150"/>
      <c r="AH40" s="150"/>
      <c r="AI40" s="159">
        <f t="shared" si="19"/>
        <v>0</v>
      </c>
      <c r="AJ40" s="159">
        <f t="shared" si="20"/>
        <v>949.3499999999999</v>
      </c>
      <c r="AK40" s="161">
        <f t="shared" si="21"/>
        <v>4113.85</v>
      </c>
      <c r="AL40" s="162"/>
      <c r="AM40" s="163"/>
      <c r="AN40" s="162"/>
    </row>
    <row r="41" spans="1:40" s="14" customFormat="1" ht="14.25" customHeight="1">
      <c r="A41" s="72"/>
      <c r="B41" s="72"/>
      <c r="C41" s="73"/>
      <c r="D41" s="74"/>
      <c r="E41" s="75"/>
      <c r="F41" s="75"/>
      <c r="G41" s="76"/>
      <c r="H41" s="77"/>
      <c r="I41" s="76"/>
      <c r="J41" s="77"/>
      <c r="K41" s="76"/>
      <c r="L41" s="76"/>
      <c r="M41" s="68">
        <f t="shared" si="12"/>
        <v>0</v>
      </c>
      <c r="N41" s="76"/>
      <c r="O41" s="78"/>
      <c r="P41" s="79"/>
      <c r="Q41" s="80"/>
      <c r="R41" s="145">
        <f>P41*Q41</f>
        <v>0</v>
      </c>
      <c r="S41" s="69">
        <f t="shared" si="13"/>
        <v>0</v>
      </c>
      <c r="T41" s="81"/>
      <c r="U41" s="69">
        <f t="shared" si="14"/>
        <v>0</v>
      </c>
      <c r="V41" s="76"/>
      <c r="W41" s="67">
        <f t="shared" si="15"/>
        <v>0</v>
      </c>
      <c r="X41" s="76"/>
      <c r="Y41" s="67">
        <f t="shared" si="16"/>
        <v>0</v>
      </c>
      <c r="Z41" s="70">
        <f t="shared" si="17"/>
        <v>0</v>
      </c>
      <c r="AA41" s="82"/>
      <c r="AB41" s="67">
        <f t="shared" si="18"/>
        <v>0</v>
      </c>
      <c r="AC41" s="76"/>
      <c r="AD41" s="76"/>
      <c r="AE41" s="76"/>
      <c r="AF41" s="76"/>
      <c r="AG41" s="76"/>
      <c r="AH41" s="76"/>
      <c r="AI41" s="70">
        <f t="shared" si="19"/>
        <v>0</v>
      </c>
      <c r="AJ41" s="70">
        <f t="shared" si="20"/>
        <v>0</v>
      </c>
      <c r="AK41" s="71">
        <f t="shared" si="21"/>
        <v>0</v>
      </c>
      <c r="AL41" s="13"/>
      <c r="AM41" s="1"/>
      <c r="AN41" s="13"/>
    </row>
    <row r="42" spans="1:40" s="14" customFormat="1" ht="14.25" customHeight="1">
      <c r="A42" s="72"/>
      <c r="B42" s="72"/>
      <c r="C42" s="73"/>
      <c r="D42" s="74"/>
      <c r="E42" s="75"/>
      <c r="F42" s="75"/>
      <c r="G42" s="76"/>
      <c r="H42" s="77"/>
      <c r="I42" s="76"/>
      <c r="J42" s="77"/>
      <c r="K42" s="76"/>
      <c r="L42" s="76"/>
      <c r="M42" s="68">
        <f t="shared" si="12"/>
        <v>0</v>
      </c>
      <c r="N42" s="76"/>
      <c r="O42" s="78"/>
      <c r="P42" s="79"/>
      <c r="Q42" s="80"/>
      <c r="R42" s="145">
        <f>P42*Q42</f>
        <v>0</v>
      </c>
      <c r="S42" s="69">
        <f t="shared" si="13"/>
        <v>0</v>
      </c>
      <c r="T42" s="81"/>
      <c r="U42" s="69">
        <f t="shared" si="14"/>
        <v>0</v>
      </c>
      <c r="V42" s="76"/>
      <c r="W42" s="67">
        <f t="shared" si="15"/>
        <v>0</v>
      </c>
      <c r="X42" s="76"/>
      <c r="Y42" s="67">
        <f t="shared" si="16"/>
        <v>0</v>
      </c>
      <c r="Z42" s="70">
        <f t="shared" si="17"/>
        <v>0</v>
      </c>
      <c r="AA42" s="82"/>
      <c r="AB42" s="67">
        <f t="shared" si="18"/>
        <v>0</v>
      </c>
      <c r="AC42" s="76"/>
      <c r="AD42" s="76"/>
      <c r="AE42" s="76"/>
      <c r="AF42" s="76"/>
      <c r="AG42" s="76"/>
      <c r="AH42" s="76"/>
      <c r="AI42" s="70">
        <f t="shared" si="19"/>
        <v>0</v>
      </c>
      <c r="AJ42" s="70">
        <f t="shared" si="20"/>
        <v>0</v>
      </c>
      <c r="AK42" s="71">
        <f t="shared" si="21"/>
        <v>0</v>
      </c>
      <c r="AL42" s="13"/>
      <c r="AM42" s="1"/>
      <c r="AN42" s="13"/>
    </row>
    <row r="43" spans="1:40" s="14" customFormat="1" ht="14.25" customHeight="1">
      <c r="A43" s="72"/>
      <c r="B43" s="72"/>
      <c r="C43" s="73"/>
      <c r="D43" s="74"/>
      <c r="E43" s="75"/>
      <c r="F43" s="75"/>
      <c r="G43" s="76"/>
      <c r="H43" s="77"/>
      <c r="I43" s="76"/>
      <c r="J43" s="77"/>
      <c r="K43" s="76"/>
      <c r="L43" s="76"/>
      <c r="M43" s="68">
        <f t="shared" si="12"/>
        <v>0</v>
      </c>
      <c r="N43" s="76"/>
      <c r="O43" s="78"/>
      <c r="P43" s="79"/>
      <c r="Q43" s="80"/>
      <c r="R43" s="145">
        <f>P43*Q43</f>
        <v>0</v>
      </c>
      <c r="S43" s="69">
        <f t="shared" si="13"/>
        <v>0</v>
      </c>
      <c r="T43" s="81"/>
      <c r="U43" s="69">
        <f t="shared" si="14"/>
        <v>0</v>
      </c>
      <c r="V43" s="76"/>
      <c r="W43" s="67">
        <f t="shared" si="15"/>
        <v>0</v>
      </c>
      <c r="X43" s="76"/>
      <c r="Y43" s="67">
        <f t="shared" si="16"/>
        <v>0</v>
      </c>
      <c r="Z43" s="70">
        <f t="shared" si="17"/>
        <v>0</v>
      </c>
      <c r="AA43" s="82"/>
      <c r="AB43" s="67">
        <f t="shared" si="18"/>
        <v>0</v>
      </c>
      <c r="AC43" s="76"/>
      <c r="AD43" s="76"/>
      <c r="AE43" s="76"/>
      <c r="AF43" s="76"/>
      <c r="AG43" s="76"/>
      <c r="AH43" s="76"/>
      <c r="AI43" s="70">
        <f t="shared" si="19"/>
        <v>0</v>
      </c>
      <c r="AJ43" s="70">
        <f t="shared" si="20"/>
        <v>0</v>
      </c>
      <c r="AK43" s="71">
        <f t="shared" si="21"/>
        <v>0</v>
      </c>
      <c r="AL43" s="13"/>
      <c r="AM43" s="1"/>
      <c r="AN43" s="13"/>
    </row>
    <row r="44" spans="1:40" s="14" customFormat="1" ht="14.25" customHeight="1">
      <c r="A44" s="72"/>
      <c r="B44" s="72"/>
      <c r="C44" s="73"/>
      <c r="D44" s="74"/>
      <c r="E44" s="75"/>
      <c r="F44" s="75"/>
      <c r="G44" s="76"/>
      <c r="H44" s="77"/>
      <c r="I44" s="76"/>
      <c r="J44" s="77"/>
      <c r="K44" s="76"/>
      <c r="L44" s="76"/>
      <c r="M44" s="68">
        <f t="shared" si="12"/>
        <v>0</v>
      </c>
      <c r="N44" s="76"/>
      <c r="O44" s="78"/>
      <c r="P44" s="79"/>
      <c r="Q44" s="80"/>
      <c r="R44" s="145">
        <f>P44*Q44</f>
        <v>0</v>
      </c>
      <c r="S44" s="69">
        <f t="shared" si="13"/>
        <v>0</v>
      </c>
      <c r="T44" s="81"/>
      <c r="U44" s="69">
        <f t="shared" si="14"/>
        <v>0</v>
      </c>
      <c r="V44" s="76"/>
      <c r="W44" s="67">
        <f t="shared" si="15"/>
        <v>0</v>
      </c>
      <c r="X44" s="76"/>
      <c r="Y44" s="67">
        <f t="shared" si="16"/>
        <v>0</v>
      </c>
      <c r="Z44" s="70">
        <f t="shared" si="17"/>
        <v>0</v>
      </c>
      <c r="AA44" s="82"/>
      <c r="AB44" s="67">
        <f t="shared" si="18"/>
        <v>0</v>
      </c>
      <c r="AC44" s="76"/>
      <c r="AD44" s="76"/>
      <c r="AE44" s="76"/>
      <c r="AF44" s="76"/>
      <c r="AG44" s="76"/>
      <c r="AH44" s="76"/>
      <c r="AI44" s="70">
        <f t="shared" si="19"/>
        <v>0</v>
      </c>
      <c r="AJ44" s="70">
        <f t="shared" si="20"/>
        <v>0</v>
      </c>
      <c r="AK44" s="71">
        <f t="shared" si="21"/>
        <v>0</v>
      </c>
      <c r="AL44" s="13"/>
      <c r="AM44" s="1"/>
      <c r="AN44" s="13"/>
    </row>
    <row r="45" spans="1:40" s="14" customFormat="1" ht="14.25" customHeight="1">
      <c r="A45" s="72"/>
      <c r="B45" s="72"/>
      <c r="C45" s="73"/>
      <c r="D45" s="74"/>
      <c r="E45" s="75"/>
      <c r="F45" s="75"/>
      <c r="G45" s="76"/>
      <c r="H45" s="77"/>
      <c r="I45" s="76"/>
      <c r="J45" s="77"/>
      <c r="K45" s="76"/>
      <c r="L45" s="76"/>
      <c r="M45" s="68">
        <f t="shared" si="12"/>
        <v>0</v>
      </c>
      <c r="N45" s="76"/>
      <c r="O45" s="78"/>
      <c r="P45" s="79"/>
      <c r="Q45" s="80"/>
      <c r="R45" s="145">
        <f>P45*Q45</f>
        <v>0</v>
      </c>
      <c r="S45" s="69">
        <f t="shared" si="13"/>
        <v>0</v>
      </c>
      <c r="T45" s="81"/>
      <c r="U45" s="69">
        <f t="shared" si="14"/>
        <v>0</v>
      </c>
      <c r="V45" s="76"/>
      <c r="W45" s="67">
        <f t="shared" si="15"/>
        <v>0</v>
      </c>
      <c r="X45" s="76"/>
      <c r="Y45" s="67">
        <f t="shared" si="16"/>
        <v>0</v>
      </c>
      <c r="Z45" s="70">
        <f t="shared" si="17"/>
        <v>0</v>
      </c>
      <c r="AA45" s="82"/>
      <c r="AB45" s="67">
        <f t="shared" si="18"/>
        <v>0</v>
      </c>
      <c r="AC45" s="76"/>
      <c r="AD45" s="76"/>
      <c r="AE45" s="76"/>
      <c r="AF45" s="76"/>
      <c r="AG45" s="76"/>
      <c r="AH45" s="76"/>
      <c r="AI45" s="70">
        <f t="shared" si="19"/>
        <v>0</v>
      </c>
      <c r="AJ45" s="70">
        <f t="shared" si="20"/>
        <v>0</v>
      </c>
      <c r="AK45" s="71">
        <f t="shared" si="21"/>
        <v>0</v>
      </c>
      <c r="AL45" s="13"/>
      <c r="AM45" s="1"/>
      <c r="AN45" s="13"/>
    </row>
    <row r="46" spans="1:40" s="35" customFormat="1" ht="23.25" customHeight="1">
      <c r="A46" s="107"/>
      <c r="B46" s="98" t="s">
        <v>29</v>
      </c>
      <c r="C46" s="107"/>
      <c r="D46" s="107"/>
      <c r="E46" s="107"/>
      <c r="F46" s="107"/>
      <c r="G46" s="108">
        <f>SUM(G32:G45)</f>
        <v>8</v>
      </c>
      <c r="H46" s="108"/>
      <c r="I46" s="108">
        <f>SUM(I32:I45)</f>
        <v>1</v>
      </c>
      <c r="J46" s="108"/>
      <c r="K46" s="108">
        <f>SUM(K32:K45)</f>
        <v>0</v>
      </c>
      <c r="L46" s="108">
        <f>SUM(L32:L45)</f>
        <v>0.5</v>
      </c>
      <c r="M46" s="108">
        <f>SUM(M32:M45)</f>
        <v>9.5</v>
      </c>
      <c r="N46" s="108">
        <f>SUM(N32:N45)</f>
        <v>0</v>
      </c>
      <c r="O46" s="108"/>
      <c r="P46" s="108"/>
      <c r="Q46" s="108"/>
      <c r="R46" s="108">
        <f>SUM(R32:R45)</f>
        <v>49862</v>
      </c>
      <c r="S46" s="108">
        <f>SUM(S32:S45)</f>
        <v>52258.899999999994</v>
      </c>
      <c r="T46" s="108"/>
      <c r="U46" s="108">
        <f>SUM(U32:U45)</f>
        <v>0</v>
      </c>
      <c r="V46" s="108"/>
      <c r="W46" s="108">
        <f>SUM(W32:W45)</f>
        <v>0</v>
      </c>
      <c r="X46" s="108"/>
      <c r="Y46" s="108">
        <f>SUM(Y32:Y45)</f>
        <v>6385.93</v>
      </c>
      <c r="Z46" s="108">
        <f>SUM(Z32:Z45)</f>
        <v>58644.83</v>
      </c>
      <c r="AA46" s="108"/>
      <c r="AB46" s="108">
        <f>SUM(AB32:AB45)</f>
        <v>575.4</v>
      </c>
      <c r="AC46" s="108">
        <f>SUM(AC32:AC45)</f>
        <v>0</v>
      </c>
      <c r="AD46" s="108"/>
      <c r="AE46" s="108">
        <f aca="true" t="shared" si="22" ref="AE46:AK46">SUM(AE32:AE45)</f>
        <v>0</v>
      </c>
      <c r="AF46" s="108">
        <f t="shared" si="22"/>
        <v>0</v>
      </c>
      <c r="AG46" s="108">
        <f t="shared" si="22"/>
        <v>0</v>
      </c>
      <c r="AH46" s="108">
        <f t="shared" si="22"/>
        <v>0</v>
      </c>
      <c r="AI46" s="108">
        <f t="shared" si="22"/>
        <v>575.4</v>
      </c>
      <c r="AJ46" s="108">
        <f t="shared" si="22"/>
        <v>17766.068999999996</v>
      </c>
      <c r="AK46" s="108">
        <f t="shared" si="22"/>
        <v>76986.29900000001</v>
      </c>
      <c r="AL46" s="34"/>
      <c r="AM46" s="34"/>
      <c r="AN46" s="34"/>
    </row>
    <row r="47" spans="1:40" s="14" customFormat="1" ht="15.75" customHeight="1">
      <c r="A47" s="109"/>
      <c r="B47" s="110" t="s">
        <v>41</v>
      </c>
      <c r="C47" s="109"/>
      <c r="D47" s="111"/>
      <c r="E47" s="111"/>
      <c r="F47" s="111"/>
      <c r="G47" s="111"/>
      <c r="H47" s="111"/>
      <c r="I47" s="111"/>
      <c r="J47" s="111"/>
      <c r="K47" s="111"/>
      <c r="L47" s="111"/>
      <c r="M47" s="112"/>
      <c r="N47" s="111"/>
      <c r="O47" s="111"/>
      <c r="P47" s="111"/>
      <c r="Q47" s="111"/>
      <c r="R47" s="113"/>
      <c r="S47" s="113"/>
      <c r="T47" s="114"/>
      <c r="U47" s="114"/>
      <c r="V47" s="115"/>
      <c r="W47" s="115"/>
      <c r="X47" s="115"/>
      <c r="Y47" s="115"/>
      <c r="Z47" s="116"/>
      <c r="AA47" s="117"/>
      <c r="AB47" s="115"/>
      <c r="AC47" s="115"/>
      <c r="AD47" s="115"/>
      <c r="AE47" s="115"/>
      <c r="AF47" s="115"/>
      <c r="AG47" s="115"/>
      <c r="AH47" s="115"/>
      <c r="AI47" s="116"/>
      <c r="AJ47" s="116"/>
      <c r="AK47" s="118"/>
      <c r="AL47" s="13"/>
      <c r="AM47" s="13"/>
      <c r="AN47" s="13"/>
    </row>
    <row r="48" spans="1:40" s="275" customFormat="1" ht="14.25" customHeight="1">
      <c r="A48" s="257">
        <v>26</v>
      </c>
      <c r="B48" s="257" t="s">
        <v>62</v>
      </c>
      <c r="C48" s="258" t="s">
        <v>75</v>
      </c>
      <c r="D48" s="297" t="s">
        <v>54</v>
      </c>
      <c r="E48" s="260" t="s">
        <v>134</v>
      </c>
      <c r="F48" s="260"/>
      <c r="G48" s="261">
        <v>1</v>
      </c>
      <c r="H48" s="262" t="s">
        <v>122</v>
      </c>
      <c r="I48" s="261"/>
      <c r="J48" s="262"/>
      <c r="K48" s="261"/>
      <c r="L48" s="261"/>
      <c r="M48" s="263">
        <f aca="true" t="shared" si="23" ref="M48:M59">G48+I48+K48+L48+AC48</f>
        <v>1</v>
      </c>
      <c r="N48" s="261"/>
      <c r="O48" s="264">
        <v>2</v>
      </c>
      <c r="P48" s="265">
        <v>3197</v>
      </c>
      <c r="Q48" s="266">
        <v>1.2597</v>
      </c>
      <c r="R48" s="267">
        <v>4027</v>
      </c>
      <c r="S48" s="268">
        <f aca="true" t="shared" si="24" ref="S48:S59">R48*(G48+I48+K48+L48)</f>
        <v>4027</v>
      </c>
      <c r="T48" s="267"/>
      <c r="U48" s="268">
        <f aca="true" t="shared" si="25" ref="U48:U59">S48*T48</f>
        <v>0</v>
      </c>
      <c r="V48" s="261"/>
      <c r="W48" s="269">
        <f aca="true" t="shared" si="26" ref="W48:W59">S48*V48</f>
        <v>0</v>
      </c>
      <c r="X48" s="261"/>
      <c r="Y48" s="269">
        <f aca="true" t="shared" si="27" ref="Y48:Y59">X48*S48</f>
        <v>0</v>
      </c>
      <c r="Z48" s="270">
        <f aca="true" t="shared" si="28" ref="Z48:Z59">S48+U48+W48+Y48</f>
        <v>4027</v>
      </c>
      <c r="AA48" s="271"/>
      <c r="AB48" s="269">
        <f aca="true" t="shared" si="29" ref="AB48:AB59">(S48+U48+W48)*AA48</f>
        <v>0</v>
      </c>
      <c r="AC48" s="261"/>
      <c r="AD48" s="261"/>
      <c r="AE48" s="261"/>
      <c r="AF48" s="261"/>
      <c r="AG48" s="261"/>
      <c r="AH48" s="261"/>
      <c r="AI48" s="270">
        <f aca="true" t="shared" si="30" ref="AI48:AI59">AB48+AE48+AF48+AG48+AH48</f>
        <v>0</v>
      </c>
      <c r="AJ48" s="270">
        <f aca="true" t="shared" si="31" ref="AJ48:AJ59">(Z48+AI48)*0.3</f>
        <v>1208.1</v>
      </c>
      <c r="AK48" s="272">
        <f aca="true" t="shared" si="32" ref="AK48:AK59">Z48+AI48+AJ48</f>
        <v>5235.1</v>
      </c>
      <c r="AL48" s="273"/>
      <c r="AM48" s="274"/>
      <c r="AN48" s="273"/>
    </row>
    <row r="49" spans="1:40" s="383" customFormat="1" ht="14.25" customHeight="1">
      <c r="A49" s="365">
        <v>27</v>
      </c>
      <c r="B49" s="365" t="s">
        <v>141</v>
      </c>
      <c r="C49" s="366" t="s">
        <v>73</v>
      </c>
      <c r="D49" s="367" t="s">
        <v>142</v>
      </c>
      <c r="E49" s="368" t="s">
        <v>86</v>
      </c>
      <c r="F49" s="368"/>
      <c r="G49" s="369">
        <v>1</v>
      </c>
      <c r="H49" s="370" t="s">
        <v>145</v>
      </c>
      <c r="I49" s="369"/>
      <c r="J49" s="370"/>
      <c r="K49" s="369"/>
      <c r="L49" s="369"/>
      <c r="M49" s="371">
        <f t="shared" si="23"/>
        <v>1</v>
      </c>
      <c r="N49" s="369"/>
      <c r="O49" s="372">
        <v>2</v>
      </c>
      <c r="P49" s="373">
        <v>3197</v>
      </c>
      <c r="Q49" s="374">
        <v>1.2597</v>
      </c>
      <c r="R49" s="375">
        <v>4027</v>
      </c>
      <c r="S49" s="376">
        <f t="shared" si="24"/>
        <v>4027</v>
      </c>
      <c r="T49" s="375"/>
      <c r="U49" s="376">
        <f t="shared" si="25"/>
        <v>0</v>
      </c>
      <c r="V49" s="369"/>
      <c r="W49" s="377">
        <f t="shared" si="26"/>
        <v>0</v>
      </c>
      <c r="X49" s="369"/>
      <c r="Y49" s="377">
        <f t="shared" si="27"/>
        <v>0</v>
      </c>
      <c r="Z49" s="378">
        <f t="shared" si="28"/>
        <v>4027</v>
      </c>
      <c r="AA49" s="379">
        <v>0.12</v>
      </c>
      <c r="AB49" s="377">
        <f t="shared" si="29"/>
        <v>483.24</v>
      </c>
      <c r="AC49" s="369"/>
      <c r="AD49" s="369"/>
      <c r="AE49" s="369"/>
      <c r="AF49" s="369"/>
      <c r="AG49" s="369"/>
      <c r="AH49" s="369"/>
      <c r="AI49" s="378">
        <f t="shared" si="30"/>
        <v>483.24</v>
      </c>
      <c r="AJ49" s="378">
        <f t="shared" si="31"/>
        <v>1353.072</v>
      </c>
      <c r="AK49" s="380">
        <f t="shared" si="32"/>
        <v>5863.312</v>
      </c>
      <c r="AL49" s="381"/>
      <c r="AM49" s="382"/>
      <c r="AN49" s="381"/>
    </row>
    <row r="50" spans="1:40" s="206" customFormat="1" ht="14.25" customHeight="1">
      <c r="A50" s="188">
        <v>28</v>
      </c>
      <c r="B50" s="188" t="s">
        <v>67</v>
      </c>
      <c r="C50" s="189" t="s">
        <v>74</v>
      </c>
      <c r="D50" s="298" t="s">
        <v>54</v>
      </c>
      <c r="E50" s="191" t="s">
        <v>143</v>
      </c>
      <c r="F50" s="191"/>
      <c r="G50" s="192">
        <v>1</v>
      </c>
      <c r="H50" s="193" t="s">
        <v>105</v>
      </c>
      <c r="I50" s="192"/>
      <c r="J50" s="193"/>
      <c r="K50" s="192"/>
      <c r="L50" s="192"/>
      <c r="M50" s="194">
        <f t="shared" si="23"/>
        <v>1</v>
      </c>
      <c r="N50" s="192"/>
      <c r="O50" s="195">
        <v>5</v>
      </c>
      <c r="P50" s="196">
        <v>3516</v>
      </c>
      <c r="Q50" s="197">
        <v>1.3638</v>
      </c>
      <c r="R50" s="198">
        <v>4795</v>
      </c>
      <c r="S50" s="199">
        <f t="shared" si="24"/>
        <v>4795</v>
      </c>
      <c r="T50" s="198"/>
      <c r="U50" s="199">
        <f t="shared" si="25"/>
        <v>0</v>
      </c>
      <c r="V50" s="192"/>
      <c r="W50" s="200">
        <f t="shared" si="26"/>
        <v>0</v>
      </c>
      <c r="X50" s="192">
        <v>0.4</v>
      </c>
      <c r="Y50" s="200">
        <f t="shared" si="27"/>
        <v>1918</v>
      </c>
      <c r="Z50" s="201">
        <f t="shared" si="28"/>
        <v>6713</v>
      </c>
      <c r="AA50" s="202">
        <v>0.12</v>
      </c>
      <c r="AB50" s="200">
        <f t="shared" si="29"/>
        <v>575.4</v>
      </c>
      <c r="AC50" s="192"/>
      <c r="AD50" s="192"/>
      <c r="AE50" s="192"/>
      <c r="AF50" s="192"/>
      <c r="AG50" s="192"/>
      <c r="AH50" s="192"/>
      <c r="AI50" s="201">
        <f t="shared" si="30"/>
        <v>575.4</v>
      </c>
      <c r="AJ50" s="201">
        <f t="shared" si="31"/>
        <v>2186.52</v>
      </c>
      <c r="AK50" s="203">
        <f t="shared" si="32"/>
        <v>9474.92</v>
      </c>
      <c r="AL50" s="204"/>
      <c r="AM50" s="205"/>
      <c r="AN50" s="204"/>
    </row>
    <row r="51" spans="1:40" s="349" customFormat="1" ht="14.25" customHeight="1">
      <c r="A51" s="337">
        <v>29</v>
      </c>
      <c r="B51" s="337" t="s">
        <v>167</v>
      </c>
      <c r="C51" s="338" t="s">
        <v>75</v>
      </c>
      <c r="D51" s="364" t="s">
        <v>140</v>
      </c>
      <c r="E51" s="339" t="s">
        <v>128</v>
      </c>
      <c r="F51" s="339"/>
      <c r="G51" s="340">
        <v>1</v>
      </c>
      <c r="H51" s="341" t="s">
        <v>168</v>
      </c>
      <c r="I51" s="340"/>
      <c r="J51" s="341"/>
      <c r="K51" s="340"/>
      <c r="L51" s="340"/>
      <c r="M51" s="334">
        <f t="shared" si="23"/>
        <v>1</v>
      </c>
      <c r="N51" s="340"/>
      <c r="O51" s="342">
        <v>2</v>
      </c>
      <c r="P51" s="343">
        <v>3197</v>
      </c>
      <c r="Q51" s="344">
        <v>1.2597</v>
      </c>
      <c r="R51" s="345">
        <v>4027</v>
      </c>
      <c r="S51" s="346">
        <f t="shared" si="24"/>
        <v>4027</v>
      </c>
      <c r="T51" s="345"/>
      <c r="U51" s="346">
        <f t="shared" si="25"/>
        <v>0</v>
      </c>
      <c r="V51" s="340"/>
      <c r="W51" s="335">
        <f t="shared" si="26"/>
        <v>0</v>
      </c>
      <c r="X51" s="340"/>
      <c r="Y51" s="335">
        <f t="shared" si="27"/>
        <v>0</v>
      </c>
      <c r="Z51" s="335">
        <f t="shared" si="28"/>
        <v>4027</v>
      </c>
      <c r="AA51" s="340"/>
      <c r="AB51" s="335">
        <f t="shared" si="29"/>
        <v>0</v>
      </c>
      <c r="AC51" s="340"/>
      <c r="AD51" s="340"/>
      <c r="AE51" s="340"/>
      <c r="AF51" s="340"/>
      <c r="AG51" s="340"/>
      <c r="AH51" s="340"/>
      <c r="AI51" s="335">
        <f t="shared" si="30"/>
        <v>0</v>
      </c>
      <c r="AJ51" s="335">
        <f t="shared" si="31"/>
        <v>1208.1</v>
      </c>
      <c r="AK51" s="336">
        <f t="shared" si="32"/>
        <v>5235.1</v>
      </c>
      <c r="AL51" s="347"/>
      <c r="AM51" s="348"/>
      <c r="AN51" s="347"/>
    </row>
    <row r="52" spans="1:40" s="317" customFormat="1" ht="14.25" customHeight="1">
      <c r="A52" s="299">
        <v>30</v>
      </c>
      <c r="B52" s="299" t="s">
        <v>68</v>
      </c>
      <c r="C52" s="300" t="s">
        <v>76</v>
      </c>
      <c r="D52" s="301" t="s">
        <v>78</v>
      </c>
      <c r="E52" s="302" t="s">
        <v>82</v>
      </c>
      <c r="F52" s="302"/>
      <c r="G52" s="303">
        <v>1</v>
      </c>
      <c r="H52" s="304" t="s">
        <v>104</v>
      </c>
      <c r="I52" s="303"/>
      <c r="J52" s="304"/>
      <c r="K52" s="303"/>
      <c r="L52" s="303"/>
      <c r="M52" s="305">
        <f t="shared" si="23"/>
        <v>1</v>
      </c>
      <c r="N52" s="303"/>
      <c r="O52" s="306">
        <v>2</v>
      </c>
      <c r="P52" s="307">
        <v>3197</v>
      </c>
      <c r="Q52" s="308">
        <v>1.2597</v>
      </c>
      <c r="R52" s="309">
        <v>4027</v>
      </c>
      <c r="S52" s="310">
        <f t="shared" si="24"/>
        <v>4027</v>
      </c>
      <c r="T52" s="309"/>
      <c r="U52" s="310">
        <f t="shared" si="25"/>
        <v>0</v>
      </c>
      <c r="V52" s="303"/>
      <c r="W52" s="311">
        <f t="shared" si="26"/>
        <v>0</v>
      </c>
      <c r="X52" s="303"/>
      <c r="Y52" s="311">
        <f t="shared" si="27"/>
        <v>0</v>
      </c>
      <c r="Z52" s="312">
        <f t="shared" si="28"/>
        <v>4027</v>
      </c>
      <c r="AA52" s="313">
        <v>0.12</v>
      </c>
      <c r="AB52" s="311">
        <f t="shared" si="29"/>
        <v>483.24</v>
      </c>
      <c r="AC52" s="303"/>
      <c r="AD52" s="303"/>
      <c r="AE52" s="303"/>
      <c r="AF52" s="303"/>
      <c r="AG52" s="303"/>
      <c r="AH52" s="303"/>
      <c r="AI52" s="312">
        <f t="shared" si="30"/>
        <v>483.24</v>
      </c>
      <c r="AJ52" s="312">
        <f t="shared" si="31"/>
        <v>1353.072</v>
      </c>
      <c r="AK52" s="314">
        <f t="shared" si="32"/>
        <v>5863.312</v>
      </c>
      <c r="AL52" s="315"/>
      <c r="AM52" s="316"/>
      <c r="AN52" s="315"/>
    </row>
    <row r="53" spans="1:40" s="206" customFormat="1" ht="14.25" customHeight="1">
      <c r="A53" s="188">
        <v>31</v>
      </c>
      <c r="B53" s="188" t="s">
        <v>69</v>
      </c>
      <c r="C53" s="189" t="s">
        <v>74</v>
      </c>
      <c r="D53" s="298" t="s">
        <v>54</v>
      </c>
      <c r="E53" s="191" t="s">
        <v>144</v>
      </c>
      <c r="F53" s="191"/>
      <c r="G53" s="192">
        <v>1</v>
      </c>
      <c r="H53" s="193" t="s">
        <v>106</v>
      </c>
      <c r="I53" s="192"/>
      <c r="J53" s="193"/>
      <c r="K53" s="192"/>
      <c r="L53" s="192"/>
      <c r="M53" s="194">
        <f t="shared" si="23"/>
        <v>1</v>
      </c>
      <c r="N53" s="192"/>
      <c r="O53" s="195">
        <v>4</v>
      </c>
      <c r="P53" s="196">
        <v>3516</v>
      </c>
      <c r="Q53" s="197">
        <v>1.2545</v>
      </c>
      <c r="R53" s="198">
        <v>4411</v>
      </c>
      <c r="S53" s="199">
        <f t="shared" si="24"/>
        <v>4411</v>
      </c>
      <c r="T53" s="198"/>
      <c r="U53" s="199">
        <f t="shared" si="25"/>
        <v>0</v>
      </c>
      <c r="V53" s="192"/>
      <c r="W53" s="200">
        <f t="shared" si="26"/>
        <v>0</v>
      </c>
      <c r="X53" s="192">
        <v>0.51</v>
      </c>
      <c r="Y53" s="200">
        <f t="shared" si="27"/>
        <v>2249.61</v>
      </c>
      <c r="Z53" s="201">
        <f t="shared" si="28"/>
        <v>6660.610000000001</v>
      </c>
      <c r="AA53" s="202">
        <v>0.12</v>
      </c>
      <c r="AB53" s="200">
        <f t="shared" si="29"/>
        <v>529.3199999999999</v>
      </c>
      <c r="AC53" s="192"/>
      <c r="AD53" s="192"/>
      <c r="AE53" s="192"/>
      <c r="AF53" s="192"/>
      <c r="AG53" s="192"/>
      <c r="AH53" s="192"/>
      <c r="AI53" s="201">
        <f t="shared" si="30"/>
        <v>529.3199999999999</v>
      </c>
      <c r="AJ53" s="201">
        <f t="shared" si="31"/>
        <v>2156.979</v>
      </c>
      <c r="AK53" s="203">
        <f t="shared" si="32"/>
        <v>9346.909</v>
      </c>
      <c r="AL53" s="204"/>
      <c r="AM53" s="205"/>
      <c r="AN53" s="204"/>
    </row>
    <row r="54" spans="1:40" s="275" customFormat="1" ht="14.25" customHeight="1">
      <c r="A54" s="257">
        <v>32</v>
      </c>
      <c r="B54" s="257" t="s">
        <v>65</v>
      </c>
      <c r="C54" s="258" t="s">
        <v>75</v>
      </c>
      <c r="D54" s="297" t="s">
        <v>54</v>
      </c>
      <c r="E54" s="260" t="s">
        <v>88</v>
      </c>
      <c r="F54" s="260"/>
      <c r="G54" s="261">
        <v>1</v>
      </c>
      <c r="H54" s="262" t="s">
        <v>123</v>
      </c>
      <c r="I54" s="261"/>
      <c r="J54" s="262"/>
      <c r="K54" s="261"/>
      <c r="L54" s="261"/>
      <c r="M54" s="263">
        <f t="shared" si="23"/>
        <v>1</v>
      </c>
      <c r="N54" s="261"/>
      <c r="O54" s="264">
        <v>2</v>
      </c>
      <c r="P54" s="265">
        <v>3197</v>
      </c>
      <c r="Q54" s="266">
        <v>1.2597</v>
      </c>
      <c r="R54" s="267">
        <v>4027</v>
      </c>
      <c r="S54" s="268">
        <f t="shared" si="24"/>
        <v>4027</v>
      </c>
      <c r="T54" s="267"/>
      <c r="U54" s="268">
        <f t="shared" si="25"/>
        <v>0</v>
      </c>
      <c r="V54" s="261"/>
      <c r="W54" s="269">
        <f t="shared" si="26"/>
        <v>0</v>
      </c>
      <c r="X54" s="261"/>
      <c r="Y54" s="269">
        <f t="shared" si="27"/>
        <v>0</v>
      </c>
      <c r="Z54" s="270">
        <f t="shared" si="28"/>
        <v>4027</v>
      </c>
      <c r="AA54" s="271"/>
      <c r="AB54" s="269">
        <f t="shared" si="29"/>
        <v>0</v>
      </c>
      <c r="AC54" s="261"/>
      <c r="AD54" s="261"/>
      <c r="AE54" s="261"/>
      <c r="AF54" s="261"/>
      <c r="AG54" s="261"/>
      <c r="AH54" s="261"/>
      <c r="AI54" s="270">
        <f t="shared" si="30"/>
        <v>0</v>
      </c>
      <c r="AJ54" s="270">
        <f t="shared" si="31"/>
        <v>1208.1</v>
      </c>
      <c r="AK54" s="272">
        <f t="shared" si="32"/>
        <v>5235.1</v>
      </c>
      <c r="AL54" s="273"/>
      <c r="AM54" s="274"/>
      <c r="AN54" s="273"/>
    </row>
    <row r="55" spans="1:40" s="164" customFormat="1" ht="14.25" customHeight="1">
      <c r="A55" s="146">
        <v>33</v>
      </c>
      <c r="B55" s="146" t="s">
        <v>91</v>
      </c>
      <c r="C55" s="147" t="s">
        <v>94</v>
      </c>
      <c r="D55" s="167" t="s">
        <v>54</v>
      </c>
      <c r="E55" s="149"/>
      <c r="F55" s="149"/>
      <c r="G55" s="150"/>
      <c r="H55" s="151"/>
      <c r="I55" s="150"/>
      <c r="J55" s="151"/>
      <c r="K55" s="150"/>
      <c r="L55" s="150">
        <v>1</v>
      </c>
      <c r="M55" s="152">
        <f t="shared" si="23"/>
        <v>1</v>
      </c>
      <c r="N55" s="150"/>
      <c r="O55" s="153">
        <v>2</v>
      </c>
      <c r="P55" s="154">
        <v>3197</v>
      </c>
      <c r="Q55" s="155">
        <v>1.2597</v>
      </c>
      <c r="R55" s="156">
        <v>4027</v>
      </c>
      <c r="S55" s="157">
        <f t="shared" si="24"/>
        <v>4027</v>
      </c>
      <c r="T55" s="156"/>
      <c r="U55" s="157">
        <f t="shared" si="25"/>
        <v>0</v>
      </c>
      <c r="V55" s="150"/>
      <c r="W55" s="158">
        <f t="shared" si="26"/>
        <v>0</v>
      </c>
      <c r="X55" s="150"/>
      <c r="Y55" s="158">
        <f t="shared" si="27"/>
        <v>0</v>
      </c>
      <c r="Z55" s="159">
        <f t="shared" si="28"/>
        <v>4027</v>
      </c>
      <c r="AA55" s="160"/>
      <c r="AB55" s="158">
        <f t="shared" si="29"/>
        <v>0</v>
      </c>
      <c r="AC55" s="150"/>
      <c r="AD55" s="150"/>
      <c r="AE55" s="150"/>
      <c r="AF55" s="150"/>
      <c r="AG55" s="150"/>
      <c r="AH55" s="150"/>
      <c r="AI55" s="159">
        <f t="shared" si="30"/>
        <v>0</v>
      </c>
      <c r="AJ55" s="159">
        <f t="shared" si="31"/>
        <v>1208.1</v>
      </c>
      <c r="AK55" s="161">
        <f t="shared" si="32"/>
        <v>5235.1</v>
      </c>
      <c r="AL55" s="162"/>
      <c r="AM55" s="163"/>
      <c r="AN55" s="162"/>
    </row>
    <row r="56" spans="1:40" s="14" customFormat="1" ht="14.25" customHeight="1">
      <c r="A56" s="72"/>
      <c r="B56" s="72"/>
      <c r="C56" s="73"/>
      <c r="D56" s="74"/>
      <c r="E56" s="75"/>
      <c r="F56" s="75"/>
      <c r="G56" s="76"/>
      <c r="H56" s="77"/>
      <c r="I56" s="76"/>
      <c r="J56" s="77"/>
      <c r="K56" s="76"/>
      <c r="L56" s="76"/>
      <c r="M56" s="68">
        <f t="shared" si="23"/>
        <v>0</v>
      </c>
      <c r="N56" s="76"/>
      <c r="O56" s="78"/>
      <c r="P56" s="79"/>
      <c r="Q56" s="80"/>
      <c r="R56" s="145">
        <f>P56*Q56</f>
        <v>0</v>
      </c>
      <c r="S56" s="69">
        <f t="shared" si="24"/>
        <v>0</v>
      </c>
      <c r="T56" s="81"/>
      <c r="U56" s="69">
        <f t="shared" si="25"/>
        <v>0</v>
      </c>
      <c r="V56" s="76"/>
      <c r="W56" s="67">
        <f t="shared" si="26"/>
        <v>0</v>
      </c>
      <c r="X56" s="76"/>
      <c r="Y56" s="67">
        <f t="shared" si="27"/>
        <v>0</v>
      </c>
      <c r="Z56" s="70">
        <f t="shared" si="28"/>
        <v>0</v>
      </c>
      <c r="AA56" s="82"/>
      <c r="AB56" s="67">
        <f t="shared" si="29"/>
        <v>0</v>
      </c>
      <c r="AC56" s="76"/>
      <c r="AD56" s="76"/>
      <c r="AE56" s="76"/>
      <c r="AF56" s="76"/>
      <c r="AG56" s="76"/>
      <c r="AH56" s="76"/>
      <c r="AI56" s="70">
        <f t="shared" si="30"/>
        <v>0</v>
      </c>
      <c r="AJ56" s="70">
        <f t="shared" si="31"/>
        <v>0</v>
      </c>
      <c r="AK56" s="71">
        <f t="shared" si="32"/>
        <v>0</v>
      </c>
      <c r="AL56" s="13"/>
      <c r="AM56" s="1"/>
      <c r="AN56" s="13"/>
    </row>
    <row r="57" spans="1:40" s="14" customFormat="1" ht="14.25" customHeight="1">
      <c r="A57" s="72"/>
      <c r="B57" s="72"/>
      <c r="C57" s="73"/>
      <c r="D57" s="74"/>
      <c r="E57" s="75"/>
      <c r="F57" s="75"/>
      <c r="G57" s="76"/>
      <c r="H57" s="77"/>
      <c r="I57" s="76"/>
      <c r="J57" s="77"/>
      <c r="K57" s="76"/>
      <c r="L57" s="76"/>
      <c r="M57" s="68">
        <f t="shared" si="23"/>
        <v>0</v>
      </c>
      <c r="N57" s="76"/>
      <c r="O57" s="78"/>
      <c r="P57" s="79"/>
      <c r="Q57" s="80"/>
      <c r="R57" s="145">
        <f>P57*Q57</f>
        <v>0</v>
      </c>
      <c r="S57" s="69">
        <f t="shared" si="24"/>
        <v>0</v>
      </c>
      <c r="T57" s="81"/>
      <c r="U57" s="69">
        <f t="shared" si="25"/>
        <v>0</v>
      </c>
      <c r="V57" s="76"/>
      <c r="W57" s="67">
        <f t="shared" si="26"/>
        <v>0</v>
      </c>
      <c r="X57" s="76"/>
      <c r="Y57" s="67">
        <f t="shared" si="27"/>
        <v>0</v>
      </c>
      <c r="Z57" s="70">
        <f t="shared" si="28"/>
        <v>0</v>
      </c>
      <c r="AA57" s="82"/>
      <c r="AB57" s="67">
        <f t="shared" si="29"/>
        <v>0</v>
      </c>
      <c r="AC57" s="76"/>
      <c r="AD57" s="76"/>
      <c r="AE57" s="76"/>
      <c r="AF57" s="76"/>
      <c r="AG57" s="76"/>
      <c r="AH57" s="76"/>
      <c r="AI57" s="70">
        <f t="shared" si="30"/>
        <v>0</v>
      </c>
      <c r="AJ57" s="70">
        <f t="shared" si="31"/>
        <v>0</v>
      </c>
      <c r="AK57" s="71">
        <f t="shared" si="32"/>
        <v>0</v>
      </c>
      <c r="AL57" s="13"/>
      <c r="AM57" s="1"/>
      <c r="AN57" s="13"/>
    </row>
    <row r="58" spans="1:40" s="14" customFormat="1" ht="14.25" customHeight="1">
      <c r="A58" s="72"/>
      <c r="B58" s="72"/>
      <c r="C58" s="73"/>
      <c r="D58" s="74"/>
      <c r="E58" s="75"/>
      <c r="F58" s="75"/>
      <c r="G58" s="76"/>
      <c r="H58" s="77"/>
      <c r="I58" s="76"/>
      <c r="J58" s="77"/>
      <c r="K58" s="76"/>
      <c r="L58" s="76"/>
      <c r="M58" s="68">
        <f t="shared" si="23"/>
        <v>0</v>
      </c>
      <c r="N58" s="76"/>
      <c r="O58" s="78"/>
      <c r="P58" s="79"/>
      <c r="Q58" s="80"/>
      <c r="R58" s="145">
        <f>P58*Q58</f>
        <v>0</v>
      </c>
      <c r="S58" s="69">
        <f t="shared" si="24"/>
        <v>0</v>
      </c>
      <c r="T58" s="81"/>
      <c r="U58" s="69">
        <f t="shared" si="25"/>
        <v>0</v>
      </c>
      <c r="V58" s="76"/>
      <c r="W58" s="67">
        <f t="shared" si="26"/>
        <v>0</v>
      </c>
      <c r="X58" s="76"/>
      <c r="Y58" s="67">
        <f t="shared" si="27"/>
        <v>0</v>
      </c>
      <c r="Z58" s="70">
        <f t="shared" si="28"/>
        <v>0</v>
      </c>
      <c r="AA58" s="82"/>
      <c r="AB58" s="67">
        <f t="shared" si="29"/>
        <v>0</v>
      </c>
      <c r="AC58" s="76"/>
      <c r="AD58" s="76"/>
      <c r="AE58" s="76"/>
      <c r="AF58" s="76"/>
      <c r="AG58" s="76"/>
      <c r="AH58" s="76"/>
      <c r="AI58" s="70">
        <f t="shared" si="30"/>
        <v>0</v>
      </c>
      <c r="AJ58" s="70">
        <f t="shared" si="31"/>
        <v>0</v>
      </c>
      <c r="AK58" s="71">
        <f t="shared" si="32"/>
        <v>0</v>
      </c>
      <c r="AL58" s="13"/>
      <c r="AM58" s="1"/>
      <c r="AN58" s="13"/>
    </row>
    <row r="59" spans="1:40" s="14" customFormat="1" ht="14.25" customHeight="1">
      <c r="A59" s="72"/>
      <c r="B59" s="72"/>
      <c r="C59" s="73"/>
      <c r="D59" s="74"/>
      <c r="E59" s="75"/>
      <c r="F59" s="75"/>
      <c r="G59" s="76"/>
      <c r="H59" s="77"/>
      <c r="I59" s="76"/>
      <c r="J59" s="77"/>
      <c r="K59" s="76"/>
      <c r="L59" s="76"/>
      <c r="M59" s="68">
        <f t="shared" si="23"/>
        <v>0</v>
      </c>
      <c r="N59" s="76"/>
      <c r="O59" s="78"/>
      <c r="P59" s="79"/>
      <c r="Q59" s="80"/>
      <c r="R59" s="145">
        <f>P59*Q59</f>
        <v>0</v>
      </c>
      <c r="S59" s="69">
        <f t="shared" si="24"/>
        <v>0</v>
      </c>
      <c r="T59" s="81"/>
      <c r="U59" s="69">
        <f t="shared" si="25"/>
        <v>0</v>
      </c>
      <c r="V59" s="76"/>
      <c r="W59" s="67">
        <f t="shared" si="26"/>
        <v>0</v>
      </c>
      <c r="X59" s="76"/>
      <c r="Y59" s="67">
        <f t="shared" si="27"/>
        <v>0</v>
      </c>
      <c r="Z59" s="70">
        <f t="shared" si="28"/>
        <v>0</v>
      </c>
      <c r="AA59" s="82"/>
      <c r="AB59" s="67">
        <f t="shared" si="29"/>
        <v>0</v>
      </c>
      <c r="AC59" s="76"/>
      <c r="AD59" s="76"/>
      <c r="AE59" s="76"/>
      <c r="AF59" s="76"/>
      <c r="AG59" s="76"/>
      <c r="AH59" s="76"/>
      <c r="AI59" s="70">
        <f t="shared" si="30"/>
        <v>0</v>
      </c>
      <c r="AJ59" s="70">
        <f t="shared" si="31"/>
        <v>0</v>
      </c>
      <c r="AK59" s="71">
        <f t="shared" si="32"/>
        <v>0</v>
      </c>
      <c r="AL59" s="13"/>
      <c r="AM59" s="1"/>
      <c r="AN59" s="13"/>
    </row>
    <row r="60" spans="1:40" s="35" customFormat="1" ht="22.5" customHeight="1">
      <c r="A60" s="119"/>
      <c r="B60" s="110" t="s">
        <v>30</v>
      </c>
      <c r="C60" s="119"/>
      <c r="D60" s="119"/>
      <c r="E60" s="119"/>
      <c r="F60" s="119"/>
      <c r="G60" s="120">
        <f>SUM(G48:G59)</f>
        <v>7</v>
      </c>
      <c r="H60" s="120"/>
      <c r="I60" s="120">
        <f>SUM(I48:I59)</f>
        <v>0</v>
      </c>
      <c r="J60" s="120"/>
      <c r="K60" s="120">
        <f>SUM(K48:K59)</f>
        <v>0</v>
      </c>
      <c r="L60" s="120">
        <f>SUM(L48:L59)</f>
        <v>1</v>
      </c>
      <c r="M60" s="120">
        <f>SUM(M48:M59)</f>
        <v>8</v>
      </c>
      <c r="N60" s="120">
        <f>SUM(N48:N59)</f>
        <v>0</v>
      </c>
      <c r="O60" s="120"/>
      <c r="P60" s="120"/>
      <c r="Q60" s="120"/>
      <c r="R60" s="120">
        <f>SUM(R48:R59)</f>
        <v>33368</v>
      </c>
      <c r="S60" s="120">
        <f>SUM(S48:S59)</f>
        <v>33368</v>
      </c>
      <c r="T60" s="120"/>
      <c r="U60" s="120">
        <f>SUM(U48:U59)</f>
        <v>0</v>
      </c>
      <c r="V60" s="120"/>
      <c r="W60" s="120">
        <f>SUM(W48:W59)</f>
        <v>0</v>
      </c>
      <c r="X60" s="120"/>
      <c r="Y60" s="120">
        <f>SUM(Y48:Y59)</f>
        <v>4167.610000000001</v>
      </c>
      <c r="Z60" s="120">
        <f>SUM(Z48:Z59)</f>
        <v>37535.61</v>
      </c>
      <c r="AA60" s="120"/>
      <c r="AB60" s="120">
        <f>SUM(AB48:AB59)</f>
        <v>2071.2</v>
      </c>
      <c r="AC60" s="120">
        <f>SUM(AC48:AC59)</f>
        <v>0</v>
      </c>
      <c r="AD60" s="120"/>
      <c r="AE60" s="120">
        <f aca="true" t="shared" si="33" ref="AE60:AK60">SUM(AE48:AE59)</f>
        <v>0</v>
      </c>
      <c r="AF60" s="120">
        <f t="shared" si="33"/>
        <v>0</v>
      </c>
      <c r="AG60" s="120">
        <f t="shared" si="33"/>
        <v>0</v>
      </c>
      <c r="AH60" s="120">
        <f t="shared" si="33"/>
        <v>0</v>
      </c>
      <c r="AI60" s="120">
        <f t="shared" si="33"/>
        <v>2071.2</v>
      </c>
      <c r="AJ60" s="120">
        <f t="shared" si="33"/>
        <v>11882.043</v>
      </c>
      <c r="AK60" s="120">
        <f t="shared" si="33"/>
        <v>51488.852999999996</v>
      </c>
      <c r="AL60" s="34"/>
      <c r="AM60" s="34"/>
      <c r="AN60" s="34"/>
    </row>
    <row r="61" spans="1:40" s="16" customFormat="1" ht="24" customHeight="1">
      <c r="A61" s="121"/>
      <c r="B61" s="121" t="s">
        <v>31</v>
      </c>
      <c r="C61" s="121"/>
      <c r="D61" s="121"/>
      <c r="E61" s="121"/>
      <c r="F61" s="121"/>
      <c r="G61" s="122">
        <f>G13+G30+G46+G60</f>
        <v>28.25</v>
      </c>
      <c r="H61" s="122"/>
      <c r="I61" s="122">
        <f>I13+I30+I46+I60</f>
        <v>1</v>
      </c>
      <c r="J61" s="122"/>
      <c r="K61" s="122">
        <f>K13+K30+K46+K60</f>
        <v>0</v>
      </c>
      <c r="L61" s="122">
        <f>L13+L30+L46+L60</f>
        <v>2.5</v>
      </c>
      <c r="M61" s="122">
        <f>M13+M30+M46+M60</f>
        <v>31.75</v>
      </c>
      <c r="N61" s="122">
        <f>N13+N30+N46+N60</f>
        <v>1</v>
      </c>
      <c r="O61" s="122"/>
      <c r="P61" s="122"/>
      <c r="Q61" s="122"/>
      <c r="R61" s="122">
        <f>R13+R30+R46+R60</f>
        <v>284805</v>
      </c>
      <c r="S61" s="122">
        <f>S13+S30+S46+S60</f>
        <v>270212.05</v>
      </c>
      <c r="T61" s="122"/>
      <c r="U61" s="122">
        <f>U13+U30+U46+U60</f>
        <v>0</v>
      </c>
      <c r="V61" s="122"/>
      <c r="W61" s="122">
        <f>W13+W30+W46+W60</f>
        <v>0</v>
      </c>
      <c r="X61" s="122"/>
      <c r="Y61" s="122">
        <f>Y13+Y30+Y46+Y60</f>
        <v>10553.54</v>
      </c>
      <c r="Z61" s="122">
        <f>Z13+Z30+Z46+Z60</f>
        <v>280765.58999999997</v>
      </c>
      <c r="AA61" s="122"/>
      <c r="AB61" s="122">
        <f>AB13+AB30+AB46+AB60</f>
        <v>2646.6</v>
      </c>
      <c r="AC61" s="122">
        <f>AC13+AC30+AC46+AC60</f>
        <v>0</v>
      </c>
      <c r="AD61" s="122"/>
      <c r="AE61" s="122">
        <f aca="true" t="shared" si="34" ref="AE61:AK61">AE13+AE30+AE46+AE60</f>
        <v>0</v>
      </c>
      <c r="AF61" s="122">
        <f t="shared" si="34"/>
        <v>0</v>
      </c>
      <c r="AG61" s="122">
        <f t="shared" si="34"/>
        <v>0</v>
      </c>
      <c r="AH61" s="122">
        <f t="shared" si="34"/>
        <v>0</v>
      </c>
      <c r="AI61" s="122">
        <f t="shared" si="34"/>
        <v>2646.6</v>
      </c>
      <c r="AJ61" s="122">
        <f t="shared" si="34"/>
        <v>85023.657</v>
      </c>
      <c r="AK61" s="122">
        <f t="shared" si="34"/>
        <v>368435.847</v>
      </c>
      <c r="AL61" s="15"/>
      <c r="AM61" s="15"/>
      <c r="AN61" s="15"/>
    </row>
    <row r="62" spans="1:40" ht="12.75">
      <c r="A62" s="129"/>
      <c r="B62" s="130"/>
      <c r="C62" s="131"/>
      <c r="D62" s="130"/>
      <c r="E62" s="130"/>
      <c r="F62" s="130"/>
      <c r="G62" s="132"/>
      <c r="H62" s="132"/>
      <c r="I62" s="132"/>
      <c r="J62" s="132"/>
      <c r="K62" s="132"/>
      <c r="L62" s="132"/>
      <c r="M62" s="133"/>
      <c r="N62" s="132"/>
      <c r="O62" s="132"/>
      <c r="P62" s="132"/>
      <c r="Q62" s="132"/>
      <c r="R62" s="134"/>
      <c r="S62" s="135"/>
      <c r="T62" s="136"/>
      <c r="U62" s="136"/>
      <c r="V62" s="137"/>
      <c r="W62" s="137"/>
      <c r="X62" s="137"/>
      <c r="Y62" s="137"/>
      <c r="Z62" s="138"/>
      <c r="AA62" s="139"/>
      <c r="AB62" s="137"/>
      <c r="AC62" s="137"/>
      <c r="AD62" s="137"/>
      <c r="AE62" s="137"/>
      <c r="AF62" s="137"/>
      <c r="AG62" s="137"/>
      <c r="AH62" s="137"/>
      <c r="AI62" s="138"/>
      <c r="AJ62" s="138"/>
      <c r="AK62" s="140"/>
      <c r="AL62" s="17"/>
      <c r="AM62" s="17"/>
      <c r="AN62" s="17"/>
    </row>
    <row r="63" spans="1:40" ht="12.75">
      <c r="A63" s="18"/>
      <c r="B63" s="123"/>
      <c r="C63" s="32"/>
      <c r="D63" s="123"/>
      <c r="E63" s="123"/>
      <c r="F63" s="123"/>
      <c r="G63" s="124"/>
      <c r="H63" s="124"/>
      <c r="I63" s="124"/>
      <c r="J63" s="124"/>
      <c r="K63" s="124"/>
      <c r="L63" s="124"/>
      <c r="M63" s="125"/>
      <c r="N63" s="124"/>
      <c r="O63" s="124"/>
      <c r="P63" s="124"/>
      <c r="Q63" s="124"/>
      <c r="R63" s="126"/>
      <c r="S63" s="5"/>
      <c r="T63" s="127"/>
      <c r="U63" s="127"/>
      <c r="V63" s="1"/>
      <c r="W63" s="1"/>
      <c r="X63" s="1"/>
      <c r="Y63" s="1"/>
      <c r="Z63" s="36"/>
      <c r="AA63" s="128"/>
      <c r="AB63" s="1"/>
      <c r="AC63" s="1"/>
      <c r="AD63" s="1"/>
      <c r="AE63" s="1"/>
      <c r="AF63" s="1"/>
      <c r="AG63" s="1"/>
      <c r="AH63" s="1"/>
      <c r="AI63" s="36"/>
      <c r="AJ63" s="36"/>
      <c r="AK63" s="48"/>
      <c r="AL63" s="17"/>
      <c r="AM63" s="17"/>
      <c r="AN63" s="17"/>
    </row>
    <row r="64" spans="13:40" s="18" customFormat="1" ht="12.75">
      <c r="M64" s="32"/>
      <c r="T64" s="1"/>
      <c r="U64" s="1"/>
      <c r="V64" s="1"/>
      <c r="W64" s="1"/>
      <c r="X64" s="1"/>
      <c r="Y64" s="1"/>
      <c r="Z64" s="1"/>
      <c r="AA64" s="38"/>
      <c r="AB64" s="1"/>
      <c r="AC64" s="1"/>
      <c r="AD64" s="1"/>
      <c r="AE64" s="1"/>
      <c r="AF64" s="1"/>
      <c r="AG64" s="1"/>
      <c r="AH64" s="1"/>
      <c r="AI64" s="36"/>
      <c r="AJ64" s="36"/>
      <c r="AK64" s="48"/>
      <c r="AL64" s="19"/>
      <c r="AM64" s="19"/>
      <c r="AN64" s="19"/>
    </row>
    <row r="65" spans="13:40" s="18" customFormat="1" ht="12.75">
      <c r="M65" s="32"/>
      <c r="T65" s="1"/>
      <c r="U65" s="1"/>
      <c r="V65" s="1"/>
      <c r="W65" s="1"/>
      <c r="X65" s="1"/>
      <c r="Y65" s="1"/>
      <c r="Z65" s="1"/>
      <c r="AA65" s="38"/>
      <c r="AB65" s="1"/>
      <c r="AC65" s="1"/>
      <c r="AD65" s="1"/>
      <c r="AE65" s="1"/>
      <c r="AF65" s="1"/>
      <c r="AG65" s="1"/>
      <c r="AH65" s="1"/>
      <c r="AI65" s="36"/>
      <c r="AJ65" s="36"/>
      <c r="AK65" s="48"/>
      <c r="AL65" s="19"/>
      <c r="AM65" s="19"/>
      <c r="AN65" s="19"/>
    </row>
    <row r="66" spans="13:40" s="18" customFormat="1" ht="12.75">
      <c r="M66" s="32"/>
      <c r="T66" s="1"/>
      <c r="U66" s="1"/>
      <c r="V66" s="1"/>
      <c r="W66" s="1"/>
      <c r="X66" s="1"/>
      <c r="Y66" s="1"/>
      <c r="Z66" s="1"/>
      <c r="AA66" s="38"/>
      <c r="AB66" s="1"/>
      <c r="AC66" s="1"/>
      <c r="AD66" s="1"/>
      <c r="AE66" s="1"/>
      <c r="AF66" s="1"/>
      <c r="AG66" s="1"/>
      <c r="AH66" s="1"/>
      <c r="AI66" s="36"/>
      <c r="AJ66" s="36"/>
      <c r="AK66" s="48"/>
      <c r="AL66" s="19"/>
      <c r="AM66" s="19"/>
      <c r="AN66" s="19"/>
    </row>
    <row r="67" spans="13:40" s="18" customFormat="1" ht="12.75">
      <c r="M67" s="32"/>
      <c r="T67" s="1"/>
      <c r="U67" s="1"/>
      <c r="V67" s="1"/>
      <c r="W67" s="1"/>
      <c r="X67" s="1"/>
      <c r="Y67" s="1"/>
      <c r="Z67" s="1"/>
      <c r="AA67" s="38"/>
      <c r="AB67" s="1"/>
      <c r="AC67" s="1"/>
      <c r="AD67" s="1"/>
      <c r="AE67" s="1"/>
      <c r="AF67" s="1"/>
      <c r="AG67" s="1"/>
      <c r="AH67" s="1"/>
      <c r="AI67" s="36"/>
      <c r="AJ67" s="36"/>
      <c r="AK67" s="48"/>
      <c r="AL67" s="19"/>
      <c r="AM67" s="19"/>
      <c r="AN67" s="19"/>
    </row>
    <row r="68" spans="13:40" s="18" customFormat="1" ht="12.75">
      <c r="M68" s="32"/>
      <c r="T68" s="1"/>
      <c r="U68" s="1"/>
      <c r="V68" s="1"/>
      <c r="W68" s="1"/>
      <c r="X68" s="1"/>
      <c r="Y68" s="1"/>
      <c r="Z68" s="1"/>
      <c r="AA68" s="38"/>
      <c r="AB68" s="1"/>
      <c r="AC68" s="1"/>
      <c r="AD68" s="1"/>
      <c r="AE68" s="1"/>
      <c r="AF68" s="1"/>
      <c r="AG68" s="1"/>
      <c r="AH68" s="1"/>
      <c r="AI68" s="36"/>
      <c r="AJ68" s="36"/>
      <c r="AK68" s="48"/>
      <c r="AL68" s="19"/>
      <c r="AM68" s="19"/>
      <c r="AN68" s="19"/>
    </row>
    <row r="69" spans="13:40" s="18" customFormat="1" ht="12.75">
      <c r="M69" s="32"/>
      <c r="T69" s="1"/>
      <c r="U69" s="1"/>
      <c r="V69" s="1"/>
      <c r="W69" s="1"/>
      <c r="X69" s="1"/>
      <c r="Y69" s="1"/>
      <c r="Z69" s="1"/>
      <c r="AA69" s="38"/>
      <c r="AB69" s="1"/>
      <c r="AC69" s="1"/>
      <c r="AD69" s="1"/>
      <c r="AE69" s="1"/>
      <c r="AF69" s="1"/>
      <c r="AG69" s="1"/>
      <c r="AH69" s="1"/>
      <c r="AI69" s="36"/>
      <c r="AJ69" s="36"/>
      <c r="AK69" s="48"/>
      <c r="AL69" s="19"/>
      <c r="AM69" s="19"/>
      <c r="AN69" s="19"/>
    </row>
    <row r="70" spans="13:40" s="18" customFormat="1" ht="12.75">
      <c r="M70" s="32"/>
      <c r="T70" s="1"/>
      <c r="U70" s="1"/>
      <c r="V70" s="1"/>
      <c r="W70" s="1"/>
      <c r="X70" s="1"/>
      <c r="Y70" s="1"/>
      <c r="Z70" s="1"/>
      <c r="AA70" s="38"/>
      <c r="AB70" s="1"/>
      <c r="AC70" s="1"/>
      <c r="AD70" s="1"/>
      <c r="AE70" s="1"/>
      <c r="AF70" s="1"/>
      <c r="AG70" s="1"/>
      <c r="AH70" s="1"/>
      <c r="AI70" s="36"/>
      <c r="AJ70" s="36"/>
      <c r="AK70" s="48"/>
      <c r="AL70" s="19"/>
      <c r="AM70" s="19"/>
      <c r="AN70" s="19"/>
    </row>
    <row r="71" spans="13:40" s="18" customFormat="1" ht="12.75">
      <c r="M71" s="32"/>
      <c r="T71" s="1"/>
      <c r="U71" s="1"/>
      <c r="V71" s="1"/>
      <c r="W71" s="1"/>
      <c r="X71" s="1"/>
      <c r="Y71" s="1"/>
      <c r="Z71" s="1"/>
      <c r="AA71" s="38"/>
      <c r="AB71" s="1"/>
      <c r="AC71" s="1"/>
      <c r="AD71" s="1"/>
      <c r="AE71" s="1"/>
      <c r="AF71" s="1"/>
      <c r="AG71" s="1"/>
      <c r="AH71" s="1"/>
      <c r="AI71" s="36"/>
      <c r="AJ71" s="36"/>
      <c r="AK71" s="48"/>
      <c r="AL71" s="19"/>
      <c r="AM71" s="19"/>
      <c r="AN71" s="19"/>
    </row>
    <row r="72" spans="13:40" s="18" customFormat="1" ht="12.75">
      <c r="M72" s="32"/>
      <c r="T72" s="1"/>
      <c r="U72" s="1"/>
      <c r="V72" s="1"/>
      <c r="W72" s="1"/>
      <c r="X72" s="1"/>
      <c r="Y72" s="1"/>
      <c r="Z72" s="1"/>
      <c r="AA72" s="38"/>
      <c r="AB72" s="1"/>
      <c r="AC72" s="1"/>
      <c r="AD72" s="1"/>
      <c r="AE72" s="1"/>
      <c r="AF72" s="1"/>
      <c r="AG72" s="1"/>
      <c r="AH72" s="1"/>
      <c r="AI72" s="36"/>
      <c r="AJ72" s="36"/>
      <c r="AK72" s="48"/>
      <c r="AL72" s="19"/>
      <c r="AM72" s="19"/>
      <c r="AN72" s="19"/>
    </row>
    <row r="73" spans="13:40" s="18" customFormat="1" ht="12.75">
      <c r="M73" s="32"/>
      <c r="T73" s="1"/>
      <c r="U73" s="1"/>
      <c r="V73" s="1"/>
      <c r="W73" s="1"/>
      <c r="X73" s="1"/>
      <c r="Y73" s="1"/>
      <c r="Z73" s="1"/>
      <c r="AA73" s="38"/>
      <c r="AB73" s="1"/>
      <c r="AC73" s="1"/>
      <c r="AD73" s="1"/>
      <c r="AE73" s="1"/>
      <c r="AF73" s="1"/>
      <c r="AG73" s="1"/>
      <c r="AH73" s="1"/>
      <c r="AI73" s="36"/>
      <c r="AJ73" s="36"/>
      <c r="AK73" s="48"/>
      <c r="AL73" s="19"/>
      <c r="AM73" s="19"/>
      <c r="AN73" s="19"/>
    </row>
    <row r="74" spans="13:40" s="18" customFormat="1" ht="12.75">
      <c r="M74" s="32"/>
      <c r="T74" s="1"/>
      <c r="U74" s="1"/>
      <c r="V74" s="1"/>
      <c r="W74" s="1"/>
      <c r="X74" s="1"/>
      <c r="Y74" s="1"/>
      <c r="Z74" s="1"/>
      <c r="AA74" s="38"/>
      <c r="AB74" s="1"/>
      <c r="AC74" s="1"/>
      <c r="AD74" s="1"/>
      <c r="AE74" s="1"/>
      <c r="AF74" s="1"/>
      <c r="AG74" s="1"/>
      <c r="AH74" s="1"/>
      <c r="AI74" s="36"/>
      <c r="AJ74" s="36"/>
      <c r="AK74" s="48"/>
      <c r="AL74" s="19"/>
      <c r="AM74" s="19"/>
      <c r="AN74" s="19"/>
    </row>
    <row r="75" spans="13:37" s="18" customFormat="1" ht="12.75">
      <c r="M75" s="32"/>
      <c r="T75" s="1"/>
      <c r="U75" s="1"/>
      <c r="V75" s="1"/>
      <c r="W75" s="1"/>
      <c r="X75" s="1"/>
      <c r="Y75" s="1"/>
      <c r="Z75" s="1"/>
      <c r="AA75" s="38"/>
      <c r="AB75" s="1"/>
      <c r="AC75" s="1"/>
      <c r="AD75" s="1"/>
      <c r="AE75" s="1"/>
      <c r="AF75" s="1"/>
      <c r="AG75" s="1"/>
      <c r="AH75" s="1"/>
      <c r="AI75" s="36"/>
      <c r="AJ75" s="36"/>
      <c r="AK75" s="48"/>
    </row>
    <row r="76" spans="13:37" s="18" customFormat="1" ht="12.75">
      <c r="M76" s="32"/>
      <c r="T76" s="1"/>
      <c r="U76" s="1"/>
      <c r="V76" s="1"/>
      <c r="W76" s="1"/>
      <c r="X76" s="1"/>
      <c r="Y76" s="1"/>
      <c r="Z76" s="1"/>
      <c r="AA76" s="38"/>
      <c r="AB76" s="1"/>
      <c r="AC76" s="1"/>
      <c r="AD76" s="1"/>
      <c r="AE76" s="1"/>
      <c r="AF76" s="1"/>
      <c r="AG76" s="1"/>
      <c r="AH76" s="1"/>
      <c r="AI76" s="36"/>
      <c r="AJ76" s="36"/>
      <c r="AK76" s="48"/>
    </row>
    <row r="77" spans="13:37" s="18" customFormat="1" ht="12.75">
      <c r="M77" s="32"/>
      <c r="T77" s="1"/>
      <c r="U77" s="1"/>
      <c r="V77" s="1"/>
      <c r="W77" s="1"/>
      <c r="X77" s="1"/>
      <c r="Y77" s="1"/>
      <c r="Z77" s="1"/>
      <c r="AA77" s="38"/>
      <c r="AB77" s="1"/>
      <c r="AC77" s="1"/>
      <c r="AD77" s="1"/>
      <c r="AE77" s="1"/>
      <c r="AF77" s="1"/>
      <c r="AG77" s="1"/>
      <c r="AH77" s="1"/>
      <c r="AI77" s="36"/>
      <c r="AJ77" s="36"/>
      <c r="AK77" s="48"/>
    </row>
    <row r="78" spans="13:37" s="18" customFormat="1" ht="12.75">
      <c r="M78" s="32"/>
      <c r="T78" s="1"/>
      <c r="U78" s="1"/>
      <c r="V78" s="1"/>
      <c r="W78" s="1"/>
      <c r="X78" s="1"/>
      <c r="Y78" s="1"/>
      <c r="Z78" s="1"/>
      <c r="AA78" s="38"/>
      <c r="AB78" s="1"/>
      <c r="AC78" s="1"/>
      <c r="AD78" s="1"/>
      <c r="AE78" s="1"/>
      <c r="AF78" s="1"/>
      <c r="AG78" s="1"/>
      <c r="AH78" s="1"/>
      <c r="AI78" s="36"/>
      <c r="AJ78" s="36"/>
      <c r="AK78" s="48"/>
    </row>
    <row r="79" spans="13:37" s="18" customFormat="1" ht="12.75">
      <c r="M79" s="32"/>
      <c r="T79" s="1"/>
      <c r="U79" s="1"/>
      <c r="V79" s="1"/>
      <c r="W79" s="1"/>
      <c r="X79" s="1"/>
      <c r="Y79" s="1"/>
      <c r="Z79" s="1"/>
      <c r="AA79" s="38"/>
      <c r="AB79" s="1"/>
      <c r="AC79" s="1"/>
      <c r="AD79" s="1"/>
      <c r="AE79" s="1"/>
      <c r="AF79" s="1"/>
      <c r="AG79" s="1"/>
      <c r="AH79" s="1"/>
      <c r="AI79" s="36"/>
      <c r="AJ79" s="36"/>
      <c r="AK79" s="48"/>
    </row>
    <row r="80" spans="13:37" s="18" customFormat="1" ht="12.75">
      <c r="M80" s="32"/>
      <c r="T80" s="1"/>
      <c r="U80" s="1"/>
      <c r="V80" s="1"/>
      <c r="W80" s="1"/>
      <c r="X80" s="1"/>
      <c r="Y80" s="1"/>
      <c r="Z80" s="1"/>
      <c r="AA80" s="38"/>
      <c r="AB80" s="1"/>
      <c r="AC80" s="1"/>
      <c r="AD80" s="1"/>
      <c r="AE80" s="1"/>
      <c r="AF80" s="1"/>
      <c r="AG80" s="1"/>
      <c r="AH80" s="1"/>
      <c r="AI80" s="36"/>
      <c r="AJ80" s="36"/>
      <c r="AK80" s="48"/>
    </row>
    <row r="81" spans="13:37" s="18" customFormat="1" ht="12.75">
      <c r="M81" s="32"/>
      <c r="T81" s="1"/>
      <c r="U81" s="1"/>
      <c r="V81" s="1"/>
      <c r="W81" s="1"/>
      <c r="X81" s="1"/>
      <c r="Y81" s="1"/>
      <c r="Z81" s="1"/>
      <c r="AA81" s="38"/>
      <c r="AB81" s="1"/>
      <c r="AC81" s="1"/>
      <c r="AD81" s="1"/>
      <c r="AE81" s="1"/>
      <c r="AF81" s="1"/>
      <c r="AG81" s="1"/>
      <c r="AH81" s="1"/>
      <c r="AI81" s="36"/>
      <c r="AJ81" s="36"/>
      <c r="AK81" s="48"/>
    </row>
    <row r="82" spans="13:37" s="18" customFormat="1" ht="12.75">
      <c r="M82" s="32"/>
      <c r="T82" s="1"/>
      <c r="U82" s="1"/>
      <c r="V82" s="1"/>
      <c r="W82" s="1"/>
      <c r="X82" s="1"/>
      <c r="Y82" s="1"/>
      <c r="Z82" s="1"/>
      <c r="AA82" s="38"/>
      <c r="AB82" s="1"/>
      <c r="AC82" s="1"/>
      <c r="AD82" s="1"/>
      <c r="AE82" s="1"/>
      <c r="AF82" s="1"/>
      <c r="AG82" s="1"/>
      <c r="AH82" s="1"/>
      <c r="AI82" s="36"/>
      <c r="AJ82" s="36"/>
      <c r="AK82" s="48"/>
    </row>
    <row r="83" spans="13:37" s="18" customFormat="1" ht="12.75">
      <c r="M83" s="32"/>
      <c r="T83" s="1"/>
      <c r="U83" s="1"/>
      <c r="V83" s="1"/>
      <c r="W83" s="1"/>
      <c r="X83" s="1"/>
      <c r="Y83" s="1"/>
      <c r="Z83" s="1"/>
      <c r="AA83" s="38"/>
      <c r="AB83" s="1"/>
      <c r="AC83" s="1"/>
      <c r="AD83" s="1"/>
      <c r="AE83" s="1"/>
      <c r="AF83" s="1"/>
      <c r="AG83" s="1"/>
      <c r="AH83" s="1"/>
      <c r="AI83" s="36"/>
      <c r="AJ83" s="36"/>
      <c r="AK83" s="48"/>
    </row>
    <row r="84" spans="13:37" s="18" customFormat="1" ht="12.75">
      <c r="M84" s="32"/>
      <c r="T84" s="1"/>
      <c r="U84" s="1"/>
      <c r="V84" s="1"/>
      <c r="W84" s="1"/>
      <c r="X84" s="1"/>
      <c r="Y84" s="1"/>
      <c r="Z84" s="1"/>
      <c r="AA84" s="38"/>
      <c r="AB84" s="1"/>
      <c r="AC84" s="1"/>
      <c r="AD84" s="1"/>
      <c r="AE84" s="1"/>
      <c r="AF84" s="1"/>
      <c r="AG84" s="1"/>
      <c r="AH84" s="1"/>
      <c r="AI84" s="36"/>
      <c r="AJ84" s="36"/>
      <c r="AK84" s="48"/>
    </row>
    <row r="85" spans="13:37" s="18" customFormat="1" ht="12.75">
      <c r="M85" s="32"/>
      <c r="T85" s="1"/>
      <c r="U85" s="1"/>
      <c r="V85" s="1"/>
      <c r="W85" s="1"/>
      <c r="X85" s="1"/>
      <c r="Y85" s="1"/>
      <c r="Z85" s="1"/>
      <c r="AA85" s="38"/>
      <c r="AB85" s="1"/>
      <c r="AC85" s="1"/>
      <c r="AD85" s="1"/>
      <c r="AE85" s="1"/>
      <c r="AF85" s="1"/>
      <c r="AG85" s="1"/>
      <c r="AH85" s="1"/>
      <c r="AI85" s="36"/>
      <c r="AJ85" s="36"/>
      <c r="AK85" s="48"/>
    </row>
    <row r="86" spans="13:37" s="18" customFormat="1" ht="12.75">
      <c r="M86" s="32"/>
      <c r="T86" s="1"/>
      <c r="U86" s="1"/>
      <c r="V86" s="1"/>
      <c r="W86" s="1"/>
      <c r="X86" s="1"/>
      <c r="Y86" s="1"/>
      <c r="Z86" s="1"/>
      <c r="AA86" s="38"/>
      <c r="AB86" s="1"/>
      <c r="AC86" s="1"/>
      <c r="AD86" s="1"/>
      <c r="AE86" s="1"/>
      <c r="AF86" s="1"/>
      <c r="AG86" s="1"/>
      <c r="AH86" s="1"/>
      <c r="AI86" s="36"/>
      <c r="AJ86" s="36"/>
      <c r="AK86" s="48"/>
    </row>
    <row r="87" spans="13:37" s="18" customFormat="1" ht="12.75">
      <c r="M87" s="32"/>
      <c r="T87" s="1"/>
      <c r="U87" s="1"/>
      <c r="V87" s="1"/>
      <c r="W87" s="1"/>
      <c r="X87" s="1"/>
      <c r="Y87" s="1"/>
      <c r="Z87" s="1"/>
      <c r="AA87" s="38"/>
      <c r="AB87" s="1"/>
      <c r="AC87" s="1"/>
      <c r="AD87" s="1"/>
      <c r="AE87" s="1"/>
      <c r="AF87" s="1"/>
      <c r="AG87" s="1"/>
      <c r="AH87" s="1"/>
      <c r="AI87" s="36"/>
      <c r="AJ87" s="36"/>
      <c r="AK87" s="48"/>
    </row>
    <row r="88" spans="13:37" s="18" customFormat="1" ht="12.75">
      <c r="M88" s="32"/>
      <c r="T88" s="1"/>
      <c r="U88" s="1"/>
      <c r="V88" s="1"/>
      <c r="W88" s="1"/>
      <c r="X88" s="1"/>
      <c r="Y88" s="1"/>
      <c r="Z88" s="1"/>
      <c r="AA88" s="38"/>
      <c r="AB88" s="1"/>
      <c r="AC88" s="1"/>
      <c r="AD88" s="1"/>
      <c r="AE88" s="1"/>
      <c r="AF88" s="1"/>
      <c r="AG88" s="1"/>
      <c r="AH88" s="1"/>
      <c r="AI88" s="36"/>
      <c r="AJ88" s="36"/>
      <c r="AK88" s="48"/>
    </row>
    <row r="89" spans="13:37" s="18" customFormat="1" ht="12.75">
      <c r="M89" s="32"/>
      <c r="T89" s="1"/>
      <c r="U89" s="1"/>
      <c r="V89" s="1"/>
      <c r="W89" s="1"/>
      <c r="X89" s="1"/>
      <c r="Y89" s="1"/>
      <c r="Z89" s="1"/>
      <c r="AA89" s="38"/>
      <c r="AB89" s="1"/>
      <c r="AC89" s="1"/>
      <c r="AD89" s="1"/>
      <c r="AE89" s="1"/>
      <c r="AF89" s="1"/>
      <c r="AG89" s="1"/>
      <c r="AH89" s="1"/>
      <c r="AI89" s="36"/>
      <c r="AJ89" s="36"/>
      <c r="AK89" s="48"/>
    </row>
    <row r="90" spans="13:37" s="18" customFormat="1" ht="12.75">
      <c r="M90" s="32"/>
      <c r="T90" s="1"/>
      <c r="U90" s="1"/>
      <c r="V90" s="1"/>
      <c r="W90" s="1"/>
      <c r="X90" s="1"/>
      <c r="Y90" s="1"/>
      <c r="Z90" s="1"/>
      <c r="AA90" s="38"/>
      <c r="AB90" s="1"/>
      <c r="AC90" s="1"/>
      <c r="AD90" s="1"/>
      <c r="AE90" s="1"/>
      <c r="AF90" s="1"/>
      <c r="AG90" s="1"/>
      <c r="AH90" s="1"/>
      <c r="AI90" s="36"/>
      <c r="AJ90" s="36"/>
      <c r="AK90" s="48"/>
    </row>
    <row r="91" spans="13:37" s="18" customFormat="1" ht="12.75">
      <c r="M91" s="32"/>
      <c r="T91" s="1"/>
      <c r="U91" s="1"/>
      <c r="V91" s="1"/>
      <c r="W91" s="1"/>
      <c r="X91" s="1"/>
      <c r="Y91" s="1"/>
      <c r="Z91" s="1"/>
      <c r="AA91" s="38"/>
      <c r="AB91" s="1"/>
      <c r="AC91" s="1"/>
      <c r="AD91" s="1"/>
      <c r="AE91" s="1"/>
      <c r="AF91" s="1"/>
      <c r="AG91" s="1"/>
      <c r="AH91" s="1"/>
      <c r="AI91" s="36"/>
      <c r="AJ91" s="36"/>
      <c r="AK91" s="48"/>
    </row>
    <row r="92" spans="13:37" s="18" customFormat="1" ht="12.75">
      <c r="M92" s="32"/>
      <c r="T92" s="1"/>
      <c r="U92" s="1"/>
      <c r="V92" s="1"/>
      <c r="W92" s="1"/>
      <c r="X92" s="1"/>
      <c r="Y92" s="1"/>
      <c r="Z92" s="1"/>
      <c r="AA92" s="38"/>
      <c r="AB92" s="1"/>
      <c r="AC92" s="1"/>
      <c r="AD92" s="1"/>
      <c r="AE92" s="1"/>
      <c r="AF92" s="1"/>
      <c r="AG92" s="1"/>
      <c r="AH92" s="1"/>
      <c r="AI92" s="36"/>
      <c r="AJ92" s="36"/>
      <c r="AK92" s="48"/>
    </row>
    <row r="93" spans="13:37" s="18" customFormat="1" ht="12.75">
      <c r="M93" s="32"/>
      <c r="T93" s="1"/>
      <c r="U93" s="1"/>
      <c r="V93" s="1"/>
      <c r="W93" s="1"/>
      <c r="X93" s="1"/>
      <c r="Y93" s="1"/>
      <c r="Z93" s="1"/>
      <c r="AA93" s="38"/>
      <c r="AB93" s="1"/>
      <c r="AC93" s="1"/>
      <c r="AD93" s="1"/>
      <c r="AE93" s="1"/>
      <c r="AF93" s="1"/>
      <c r="AG93" s="1"/>
      <c r="AH93" s="1"/>
      <c r="AI93" s="36"/>
      <c r="AJ93" s="36"/>
      <c r="AK93" s="48"/>
    </row>
    <row r="94" spans="13:37" s="18" customFormat="1" ht="12.75">
      <c r="M94" s="32"/>
      <c r="T94" s="1"/>
      <c r="U94" s="1"/>
      <c r="V94" s="1"/>
      <c r="W94" s="1"/>
      <c r="X94" s="1"/>
      <c r="Y94" s="1"/>
      <c r="Z94" s="1"/>
      <c r="AA94" s="38"/>
      <c r="AB94" s="1"/>
      <c r="AC94" s="1"/>
      <c r="AD94" s="1"/>
      <c r="AE94" s="1"/>
      <c r="AF94" s="1"/>
      <c r="AG94" s="1"/>
      <c r="AH94" s="1"/>
      <c r="AI94" s="36"/>
      <c r="AJ94" s="36"/>
      <c r="AK94" s="48"/>
    </row>
    <row r="95" spans="13:37" s="18" customFormat="1" ht="12.75">
      <c r="M95" s="32"/>
      <c r="T95" s="1"/>
      <c r="U95" s="1"/>
      <c r="V95" s="1"/>
      <c r="W95" s="1"/>
      <c r="X95" s="1"/>
      <c r="Y95" s="1"/>
      <c r="Z95" s="1"/>
      <c r="AA95" s="38"/>
      <c r="AB95" s="1"/>
      <c r="AC95" s="1"/>
      <c r="AD95" s="1"/>
      <c r="AE95" s="1"/>
      <c r="AF95" s="1"/>
      <c r="AG95" s="1"/>
      <c r="AH95" s="1"/>
      <c r="AI95" s="36"/>
      <c r="AJ95" s="36"/>
      <c r="AK95" s="48"/>
    </row>
    <row r="96" spans="13:37" s="18" customFormat="1" ht="12.75">
      <c r="M96" s="32"/>
      <c r="T96" s="1"/>
      <c r="U96" s="1"/>
      <c r="V96" s="1"/>
      <c r="W96" s="1"/>
      <c r="X96" s="1"/>
      <c r="Y96" s="1"/>
      <c r="Z96" s="1"/>
      <c r="AA96" s="38"/>
      <c r="AB96" s="1"/>
      <c r="AC96" s="1"/>
      <c r="AD96" s="1"/>
      <c r="AE96" s="1"/>
      <c r="AF96" s="1"/>
      <c r="AG96" s="1"/>
      <c r="AH96" s="1"/>
      <c r="AI96" s="36"/>
      <c r="AJ96" s="36"/>
      <c r="AK96" s="48"/>
    </row>
    <row r="97" spans="13:37" s="18" customFormat="1" ht="12.75">
      <c r="M97" s="32"/>
      <c r="T97" s="1"/>
      <c r="U97" s="1"/>
      <c r="V97" s="1"/>
      <c r="W97" s="1"/>
      <c r="X97" s="1"/>
      <c r="Y97" s="1"/>
      <c r="Z97" s="1"/>
      <c r="AA97" s="38"/>
      <c r="AB97" s="1"/>
      <c r="AC97" s="1"/>
      <c r="AD97" s="1"/>
      <c r="AE97" s="1"/>
      <c r="AF97" s="1"/>
      <c r="AG97" s="1"/>
      <c r="AH97" s="1"/>
      <c r="AI97" s="36"/>
      <c r="AJ97" s="36"/>
      <c r="AK97" s="48"/>
    </row>
    <row r="98" spans="13:37" s="18" customFormat="1" ht="12.75">
      <c r="M98" s="32"/>
      <c r="T98" s="1"/>
      <c r="U98" s="1"/>
      <c r="V98" s="1"/>
      <c r="W98" s="1"/>
      <c r="X98" s="1"/>
      <c r="Y98" s="1"/>
      <c r="Z98" s="1"/>
      <c r="AA98" s="38"/>
      <c r="AB98" s="1"/>
      <c r="AC98" s="1"/>
      <c r="AD98" s="1"/>
      <c r="AE98" s="1"/>
      <c r="AF98" s="1"/>
      <c r="AG98" s="1"/>
      <c r="AH98" s="1"/>
      <c r="AI98" s="36"/>
      <c r="AJ98" s="36"/>
      <c r="AK98" s="48"/>
    </row>
    <row r="99" spans="13:37" s="18" customFormat="1" ht="12.75">
      <c r="M99" s="32"/>
      <c r="T99" s="1"/>
      <c r="U99" s="1"/>
      <c r="V99" s="1"/>
      <c r="W99" s="1"/>
      <c r="X99" s="1"/>
      <c r="Y99" s="1"/>
      <c r="Z99" s="1"/>
      <c r="AA99" s="38"/>
      <c r="AB99" s="1"/>
      <c r="AC99" s="1"/>
      <c r="AD99" s="1"/>
      <c r="AE99" s="1"/>
      <c r="AF99" s="1"/>
      <c r="AG99" s="1"/>
      <c r="AH99" s="1"/>
      <c r="AI99" s="36"/>
      <c r="AJ99" s="36"/>
      <c r="AK99" s="48"/>
    </row>
    <row r="100" spans="13:37" s="18" customFormat="1" ht="12.75">
      <c r="M100" s="32"/>
      <c r="T100" s="1"/>
      <c r="U100" s="1"/>
      <c r="V100" s="1"/>
      <c r="W100" s="1"/>
      <c r="X100" s="1"/>
      <c r="Y100" s="1"/>
      <c r="Z100" s="1"/>
      <c r="AA100" s="38"/>
      <c r="AB100" s="1"/>
      <c r="AC100" s="1"/>
      <c r="AD100" s="1"/>
      <c r="AE100" s="1"/>
      <c r="AF100" s="1"/>
      <c r="AG100" s="1"/>
      <c r="AH100" s="1"/>
      <c r="AI100" s="36"/>
      <c r="AJ100" s="36"/>
      <c r="AK100" s="48"/>
    </row>
    <row r="101" spans="13:37" s="18" customFormat="1" ht="12.75">
      <c r="M101" s="32"/>
      <c r="T101" s="1"/>
      <c r="U101" s="1"/>
      <c r="V101" s="1"/>
      <c r="W101" s="1"/>
      <c r="X101" s="1"/>
      <c r="Y101" s="1"/>
      <c r="Z101" s="1"/>
      <c r="AA101" s="38"/>
      <c r="AB101" s="1"/>
      <c r="AC101" s="1"/>
      <c r="AD101" s="1"/>
      <c r="AE101" s="1"/>
      <c r="AF101" s="1"/>
      <c r="AG101" s="1"/>
      <c r="AH101" s="1"/>
      <c r="AI101" s="36"/>
      <c r="AJ101" s="36"/>
      <c r="AK101" s="48"/>
    </row>
    <row r="102" spans="13:37" s="18" customFormat="1" ht="12.75">
      <c r="M102" s="32"/>
      <c r="T102" s="1"/>
      <c r="U102" s="1"/>
      <c r="V102" s="1"/>
      <c r="W102" s="1"/>
      <c r="X102" s="1"/>
      <c r="Y102" s="1"/>
      <c r="Z102" s="1"/>
      <c r="AA102" s="38"/>
      <c r="AB102" s="1"/>
      <c r="AC102" s="1"/>
      <c r="AD102" s="1"/>
      <c r="AE102" s="1"/>
      <c r="AF102" s="1"/>
      <c r="AG102" s="1"/>
      <c r="AH102" s="1"/>
      <c r="AI102" s="36"/>
      <c r="AJ102" s="36"/>
      <c r="AK102" s="48"/>
    </row>
    <row r="103" spans="13:37" s="18" customFormat="1" ht="12.75">
      <c r="M103" s="32"/>
      <c r="T103" s="1"/>
      <c r="U103" s="1"/>
      <c r="V103" s="1"/>
      <c r="W103" s="1"/>
      <c r="X103" s="1"/>
      <c r="Y103" s="1"/>
      <c r="Z103" s="1"/>
      <c r="AA103" s="38"/>
      <c r="AB103" s="1"/>
      <c r="AC103" s="1"/>
      <c r="AD103" s="1"/>
      <c r="AE103" s="1"/>
      <c r="AF103" s="1"/>
      <c r="AG103" s="1"/>
      <c r="AH103" s="1"/>
      <c r="AI103" s="36"/>
      <c r="AJ103" s="36"/>
      <c r="AK103" s="48"/>
    </row>
    <row r="104" spans="13:37" s="18" customFormat="1" ht="12.75">
      <c r="M104" s="32"/>
      <c r="T104" s="1"/>
      <c r="U104" s="1"/>
      <c r="V104" s="1"/>
      <c r="W104" s="1"/>
      <c r="X104" s="1"/>
      <c r="Y104" s="1"/>
      <c r="Z104" s="1"/>
      <c r="AA104" s="38"/>
      <c r="AB104" s="1"/>
      <c r="AC104" s="1"/>
      <c r="AD104" s="1"/>
      <c r="AE104" s="1"/>
      <c r="AF104" s="1"/>
      <c r="AG104" s="1"/>
      <c r="AH104" s="1"/>
      <c r="AI104" s="36"/>
      <c r="AJ104" s="36"/>
      <c r="AK104" s="48"/>
    </row>
    <row r="105" spans="13:37" s="18" customFormat="1" ht="12.75">
      <c r="M105" s="32"/>
      <c r="T105" s="1"/>
      <c r="U105" s="1"/>
      <c r="V105" s="1"/>
      <c r="W105" s="1"/>
      <c r="X105" s="1"/>
      <c r="Y105" s="1"/>
      <c r="Z105" s="1"/>
      <c r="AA105" s="38"/>
      <c r="AB105" s="1"/>
      <c r="AC105" s="1"/>
      <c r="AD105" s="1"/>
      <c r="AE105" s="1"/>
      <c r="AF105" s="1"/>
      <c r="AG105" s="1"/>
      <c r="AH105" s="1"/>
      <c r="AI105" s="36"/>
      <c r="AJ105" s="36"/>
      <c r="AK105" s="48"/>
    </row>
    <row r="106" spans="13:37" s="18" customFormat="1" ht="12.75">
      <c r="M106" s="32"/>
      <c r="T106" s="1"/>
      <c r="U106" s="1"/>
      <c r="V106" s="1"/>
      <c r="W106" s="1"/>
      <c r="X106" s="1"/>
      <c r="Y106" s="1"/>
      <c r="Z106" s="1"/>
      <c r="AA106" s="38"/>
      <c r="AB106" s="1"/>
      <c r="AC106" s="1"/>
      <c r="AD106" s="1"/>
      <c r="AE106" s="1"/>
      <c r="AF106" s="1"/>
      <c r="AG106" s="1"/>
      <c r="AH106" s="1"/>
      <c r="AI106" s="36"/>
      <c r="AJ106" s="36"/>
      <c r="AK106" s="48"/>
    </row>
    <row r="107" spans="13:37" s="18" customFormat="1" ht="12.75">
      <c r="M107" s="32"/>
      <c r="T107" s="1"/>
      <c r="U107" s="1"/>
      <c r="V107" s="1"/>
      <c r="W107" s="1"/>
      <c r="X107" s="1"/>
      <c r="Y107" s="1"/>
      <c r="Z107" s="1"/>
      <c r="AA107" s="38"/>
      <c r="AB107" s="1"/>
      <c r="AC107" s="1"/>
      <c r="AD107" s="1"/>
      <c r="AE107" s="1"/>
      <c r="AF107" s="1"/>
      <c r="AG107" s="1"/>
      <c r="AH107" s="1"/>
      <c r="AI107" s="36"/>
      <c r="AJ107" s="36"/>
      <c r="AK107" s="48"/>
    </row>
    <row r="108" spans="13:37" s="18" customFormat="1" ht="12.75">
      <c r="M108" s="32"/>
      <c r="T108" s="1"/>
      <c r="U108" s="1"/>
      <c r="V108" s="1"/>
      <c r="W108" s="1"/>
      <c r="X108" s="1"/>
      <c r="Y108" s="1"/>
      <c r="Z108" s="1"/>
      <c r="AA108" s="38"/>
      <c r="AB108" s="1"/>
      <c r="AC108" s="1"/>
      <c r="AD108" s="1"/>
      <c r="AE108" s="1"/>
      <c r="AF108" s="1"/>
      <c r="AG108" s="1"/>
      <c r="AH108" s="1"/>
      <c r="AI108" s="36"/>
      <c r="AJ108" s="36"/>
      <c r="AK108" s="48"/>
    </row>
    <row r="109" spans="13:37" s="18" customFormat="1" ht="12.75">
      <c r="M109" s="32"/>
      <c r="T109" s="1"/>
      <c r="U109" s="1"/>
      <c r="V109" s="1"/>
      <c r="W109" s="1"/>
      <c r="X109" s="1"/>
      <c r="Y109" s="1"/>
      <c r="Z109" s="1"/>
      <c r="AA109" s="38"/>
      <c r="AB109" s="1"/>
      <c r="AC109" s="1"/>
      <c r="AD109" s="1"/>
      <c r="AE109" s="1"/>
      <c r="AF109" s="1"/>
      <c r="AG109" s="1"/>
      <c r="AH109" s="1"/>
      <c r="AI109" s="36"/>
      <c r="AJ109" s="36"/>
      <c r="AK109" s="48"/>
    </row>
    <row r="110" spans="13:37" s="18" customFormat="1" ht="12.75">
      <c r="M110" s="32"/>
      <c r="T110" s="1"/>
      <c r="U110" s="1"/>
      <c r="V110" s="1"/>
      <c r="W110" s="1"/>
      <c r="X110" s="1"/>
      <c r="Y110" s="1"/>
      <c r="Z110" s="1"/>
      <c r="AA110" s="38"/>
      <c r="AB110" s="1"/>
      <c r="AC110" s="1"/>
      <c r="AD110" s="1"/>
      <c r="AE110" s="1"/>
      <c r="AF110" s="1"/>
      <c r="AG110" s="1"/>
      <c r="AH110" s="1"/>
      <c r="AI110" s="36"/>
      <c r="AJ110" s="36"/>
      <c r="AK110" s="48"/>
    </row>
    <row r="111" spans="13:37" s="18" customFormat="1" ht="12.75">
      <c r="M111" s="32"/>
      <c r="T111" s="1"/>
      <c r="U111" s="1"/>
      <c r="V111" s="1"/>
      <c r="W111" s="1"/>
      <c r="X111" s="1"/>
      <c r="Y111" s="1"/>
      <c r="Z111" s="1"/>
      <c r="AA111" s="38"/>
      <c r="AB111" s="1"/>
      <c r="AC111" s="1"/>
      <c r="AD111" s="1"/>
      <c r="AE111" s="1"/>
      <c r="AF111" s="1"/>
      <c r="AG111" s="1"/>
      <c r="AH111" s="1"/>
      <c r="AI111" s="36"/>
      <c r="AJ111" s="36"/>
      <c r="AK111" s="48"/>
    </row>
    <row r="112" spans="13:37" s="18" customFormat="1" ht="12.75">
      <c r="M112" s="32"/>
      <c r="T112" s="1"/>
      <c r="U112" s="1"/>
      <c r="V112" s="1"/>
      <c r="W112" s="1"/>
      <c r="X112" s="1"/>
      <c r="Y112" s="1"/>
      <c r="Z112" s="1"/>
      <c r="AA112" s="38"/>
      <c r="AB112" s="1"/>
      <c r="AC112" s="1"/>
      <c r="AD112" s="1"/>
      <c r="AE112" s="1"/>
      <c r="AF112" s="1"/>
      <c r="AG112" s="1"/>
      <c r="AH112" s="1"/>
      <c r="AI112" s="36"/>
      <c r="AJ112" s="36"/>
      <c r="AK112" s="48"/>
    </row>
    <row r="113" spans="13:37" s="18" customFormat="1" ht="12.75">
      <c r="M113" s="32"/>
      <c r="T113" s="1"/>
      <c r="U113" s="1"/>
      <c r="V113" s="1"/>
      <c r="W113" s="1"/>
      <c r="X113" s="1"/>
      <c r="Y113" s="1"/>
      <c r="Z113" s="1"/>
      <c r="AA113" s="38"/>
      <c r="AB113" s="1"/>
      <c r="AC113" s="1"/>
      <c r="AD113" s="1"/>
      <c r="AE113" s="1"/>
      <c r="AF113" s="1"/>
      <c r="AG113" s="1"/>
      <c r="AH113" s="1"/>
      <c r="AI113" s="36"/>
      <c r="AJ113" s="36"/>
      <c r="AK113" s="48"/>
    </row>
    <row r="114" spans="13:37" s="18" customFormat="1" ht="12.75">
      <c r="M114" s="32"/>
      <c r="T114" s="1"/>
      <c r="U114" s="1"/>
      <c r="V114" s="1"/>
      <c r="W114" s="1"/>
      <c r="X114" s="1"/>
      <c r="Y114" s="1"/>
      <c r="Z114" s="1"/>
      <c r="AA114" s="38"/>
      <c r="AB114" s="1"/>
      <c r="AC114" s="1"/>
      <c r="AD114" s="1"/>
      <c r="AE114" s="1"/>
      <c r="AF114" s="1"/>
      <c r="AG114" s="1"/>
      <c r="AH114" s="1"/>
      <c r="AI114" s="36"/>
      <c r="AJ114" s="36"/>
      <c r="AK114" s="48"/>
    </row>
    <row r="115" spans="13:37" s="18" customFormat="1" ht="12.75">
      <c r="M115" s="32"/>
      <c r="T115" s="1"/>
      <c r="U115" s="1"/>
      <c r="V115" s="1"/>
      <c r="W115" s="1"/>
      <c r="X115" s="1"/>
      <c r="Y115" s="1"/>
      <c r="Z115" s="1"/>
      <c r="AA115" s="38"/>
      <c r="AB115" s="1"/>
      <c r="AC115" s="1"/>
      <c r="AD115" s="1"/>
      <c r="AE115" s="1"/>
      <c r="AF115" s="1"/>
      <c r="AG115" s="1"/>
      <c r="AH115" s="1"/>
      <c r="AI115" s="36"/>
      <c r="AJ115" s="36"/>
      <c r="AK115" s="48"/>
    </row>
    <row r="116" spans="13:37" s="18" customFormat="1" ht="12.75">
      <c r="M116" s="32"/>
      <c r="T116" s="1"/>
      <c r="U116" s="1"/>
      <c r="V116" s="1"/>
      <c r="W116" s="1"/>
      <c r="X116" s="1"/>
      <c r="Y116" s="1"/>
      <c r="Z116" s="1"/>
      <c r="AA116" s="38"/>
      <c r="AB116" s="1"/>
      <c r="AC116" s="1"/>
      <c r="AD116" s="1"/>
      <c r="AE116" s="1"/>
      <c r="AF116" s="1"/>
      <c r="AG116" s="1"/>
      <c r="AH116" s="1"/>
      <c r="AI116" s="36"/>
      <c r="AJ116" s="36"/>
      <c r="AK116" s="48"/>
    </row>
    <row r="117" spans="13:37" s="18" customFormat="1" ht="12.75">
      <c r="M117" s="32"/>
      <c r="T117" s="1"/>
      <c r="U117" s="1"/>
      <c r="V117" s="1"/>
      <c r="W117" s="1"/>
      <c r="X117" s="1"/>
      <c r="Y117" s="1"/>
      <c r="Z117" s="1"/>
      <c r="AA117" s="38"/>
      <c r="AB117" s="1"/>
      <c r="AC117" s="1"/>
      <c r="AD117" s="1"/>
      <c r="AE117" s="1"/>
      <c r="AF117" s="1"/>
      <c r="AG117" s="1"/>
      <c r="AH117" s="1"/>
      <c r="AI117" s="36"/>
      <c r="AJ117" s="36"/>
      <c r="AK117" s="48"/>
    </row>
    <row r="118" spans="13:37" s="18" customFormat="1" ht="12.75">
      <c r="M118" s="32"/>
      <c r="T118" s="1"/>
      <c r="U118" s="1"/>
      <c r="V118" s="1"/>
      <c r="W118" s="1"/>
      <c r="X118" s="1"/>
      <c r="Y118" s="1"/>
      <c r="Z118" s="1"/>
      <c r="AA118" s="38"/>
      <c r="AB118" s="1"/>
      <c r="AC118" s="1"/>
      <c r="AD118" s="1"/>
      <c r="AE118" s="1"/>
      <c r="AF118" s="1"/>
      <c r="AG118" s="1"/>
      <c r="AH118" s="1"/>
      <c r="AI118" s="36"/>
      <c r="AJ118" s="36"/>
      <c r="AK118" s="48"/>
    </row>
    <row r="119" spans="13:37" s="18" customFormat="1" ht="12.75">
      <c r="M119" s="32"/>
      <c r="T119" s="1"/>
      <c r="U119" s="1"/>
      <c r="V119" s="1"/>
      <c r="W119" s="1"/>
      <c r="X119" s="1"/>
      <c r="Y119" s="1"/>
      <c r="Z119" s="1"/>
      <c r="AA119" s="38"/>
      <c r="AB119" s="1"/>
      <c r="AC119" s="1"/>
      <c r="AD119" s="1"/>
      <c r="AE119" s="1"/>
      <c r="AF119" s="1"/>
      <c r="AG119" s="1"/>
      <c r="AH119" s="1"/>
      <c r="AI119" s="36"/>
      <c r="AJ119" s="36"/>
      <c r="AK119" s="48"/>
    </row>
    <row r="120" spans="13:37" s="18" customFormat="1" ht="12.75">
      <c r="M120" s="32"/>
      <c r="T120" s="1"/>
      <c r="U120" s="1"/>
      <c r="V120" s="1"/>
      <c r="W120" s="1"/>
      <c r="X120" s="1"/>
      <c r="Y120" s="1"/>
      <c r="Z120" s="1"/>
      <c r="AA120" s="38"/>
      <c r="AB120" s="1"/>
      <c r="AC120" s="1"/>
      <c r="AD120" s="1"/>
      <c r="AE120" s="1"/>
      <c r="AF120" s="1"/>
      <c r="AG120" s="1"/>
      <c r="AH120" s="1"/>
      <c r="AI120" s="36"/>
      <c r="AJ120" s="36"/>
      <c r="AK120" s="48"/>
    </row>
    <row r="121" spans="13:37" s="18" customFormat="1" ht="12.75">
      <c r="M121" s="32"/>
      <c r="T121" s="1"/>
      <c r="U121" s="1"/>
      <c r="V121" s="1"/>
      <c r="W121" s="1"/>
      <c r="X121" s="1"/>
      <c r="Y121" s="1"/>
      <c r="Z121" s="1"/>
      <c r="AA121" s="38"/>
      <c r="AB121" s="1"/>
      <c r="AC121" s="1"/>
      <c r="AD121" s="1"/>
      <c r="AE121" s="1"/>
      <c r="AF121" s="1"/>
      <c r="AG121" s="1"/>
      <c r="AH121" s="1"/>
      <c r="AI121" s="36"/>
      <c r="AJ121" s="36"/>
      <c r="AK121" s="48"/>
    </row>
    <row r="122" spans="13:37" s="18" customFormat="1" ht="12.75">
      <c r="M122" s="32"/>
      <c r="T122" s="1"/>
      <c r="U122" s="1"/>
      <c r="V122" s="1"/>
      <c r="W122" s="1"/>
      <c r="X122" s="1"/>
      <c r="Y122" s="1"/>
      <c r="Z122" s="1"/>
      <c r="AA122" s="38"/>
      <c r="AB122" s="1"/>
      <c r="AC122" s="1"/>
      <c r="AD122" s="1"/>
      <c r="AE122" s="1"/>
      <c r="AF122" s="1"/>
      <c r="AG122" s="1"/>
      <c r="AH122" s="1"/>
      <c r="AI122" s="36"/>
      <c r="AJ122" s="36"/>
      <c r="AK122" s="48"/>
    </row>
    <row r="123" spans="13:37" s="18" customFormat="1" ht="12.75">
      <c r="M123" s="32"/>
      <c r="T123" s="1"/>
      <c r="U123" s="1"/>
      <c r="V123" s="1"/>
      <c r="W123" s="1"/>
      <c r="X123" s="1"/>
      <c r="Y123" s="1"/>
      <c r="Z123" s="1"/>
      <c r="AA123" s="38"/>
      <c r="AB123" s="1"/>
      <c r="AC123" s="1"/>
      <c r="AD123" s="1"/>
      <c r="AE123" s="1"/>
      <c r="AF123" s="1"/>
      <c r="AG123" s="1"/>
      <c r="AH123" s="1"/>
      <c r="AI123" s="36"/>
      <c r="AJ123" s="36"/>
      <c r="AK123" s="48"/>
    </row>
    <row r="124" spans="13:37" s="18" customFormat="1" ht="12.75">
      <c r="M124" s="32"/>
      <c r="T124" s="1"/>
      <c r="U124" s="1"/>
      <c r="V124" s="1"/>
      <c r="W124" s="1"/>
      <c r="X124" s="1"/>
      <c r="Y124" s="1"/>
      <c r="Z124" s="1"/>
      <c r="AA124" s="38"/>
      <c r="AB124" s="1"/>
      <c r="AC124" s="1"/>
      <c r="AD124" s="1"/>
      <c r="AE124" s="1"/>
      <c r="AF124" s="1"/>
      <c r="AG124" s="1"/>
      <c r="AH124" s="1"/>
      <c r="AI124" s="36"/>
      <c r="AJ124" s="36"/>
      <c r="AK124" s="48"/>
    </row>
    <row r="125" spans="13:37" s="18" customFormat="1" ht="12.75">
      <c r="M125" s="32"/>
      <c r="T125" s="1"/>
      <c r="U125" s="1"/>
      <c r="V125" s="1"/>
      <c r="W125" s="1"/>
      <c r="X125" s="1"/>
      <c r="Y125" s="1"/>
      <c r="Z125" s="1"/>
      <c r="AA125" s="38"/>
      <c r="AB125" s="1"/>
      <c r="AC125" s="1"/>
      <c r="AD125" s="1"/>
      <c r="AE125" s="1"/>
      <c r="AF125" s="1"/>
      <c r="AG125" s="1"/>
      <c r="AH125" s="1"/>
      <c r="AI125" s="36"/>
      <c r="AJ125" s="36"/>
      <c r="AK125" s="48"/>
    </row>
    <row r="126" spans="13:37" s="18" customFormat="1" ht="12.75">
      <c r="M126" s="32"/>
      <c r="T126" s="1"/>
      <c r="U126" s="1"/>
      <c r="V126" s="1"/>
      <c r="W126" s="1"/>
      <c r="X126" s="1"/>
      <c r="Y126" s="1"/>
      <c r="Z126" s="1"/>
      <c r="AA126" s="38"/>
      <c r="AB126" s="1"/>
      <c r="AC126" s="1"/>
      <c r="AD126" s="1"/>
      <c r="AE126" s="1"/>
      <c r="AF126" s="1"/>
      <c r="AG126" s="1"/>
      <c r="AH126" s="1"/>
      <c r="AI126" s="36"/>
      <c r="AJ126" s="36"/>
      <c r="AK126" s="48"/>
    </row>
    <row r="127" spans="13:37" s="18" customFormat="1" ht="12.75">
      <c r="M127" s="32"/>
      <c r="T127" s="1"/>
      <c r="U127" s="1"/>
      <c r="V127" s="1"/>
      <c r="W127" s="1"/>
      <c r="X127" s="1"/>
      <c r="Y127" s="1"/>
      <c r="Z127" s="1"/>
      <c r="AA127" s="38"/>
      <c r="AB127" s="1"/>
      <c r="AC127" s="1"/>
      <c r="AD127" s="1"/>
      <c r="AE127" s="1"/>
      <c r="AF127" s="1"/>
      <c r="AG127" s="1"/>
      <c r="AH127" s="1"/>
      <c r="AI127" s="36"/>
      <c r="AJ127" s="36"/>
      <c r="AK127" s="48"/>
    </row>
    <row r="128" spans="13:37" s="18" customFormat="1" ht="12.75">
      <c r="M128" s="32"/>
      <c r="T128" s="1"/>
      <c r="U128" s="1"/>
      <c r="V128" s="1"/>
      <c r="W128" s="1"/>
      <c r="X128" s="1"/>
      <c r="Y128" s="1"/>
      <c r="Z128" s="1"/>
      <c r="AA128" s="38"/>
      <c r="AB128" s="1"/>
      <c r="AC128" s="1"/>
      <c r="AD128" s="1"/>
      <c r="AE128" s="1"/>
      <c r="AF128" s="1"/>
      <c r="AG128" s="1"/>
      <c r="AH128" s="1"/>
      <c r="AI128" s="36"/>
      <c r="AJ128" s="36"/>
      <c r="AK128" s="48"/>
    </row>
    <row r="129" spans="13:37" s="18" customFormat="1" ht="12.75">
      <c r="M129" s="32"/>
      <c r="T129" s="1"/>
      <c r="U129" s="1"/>
      <c r="V129" s="1"/>
      <c r="W129" s="1"/>
      <c r="X129" s="1"/>
      <c r="Y129" s="1"/>
      <c r="Z129" s="1"/>
      <c r="AA129" s="38"/>
      <c r="AB129" s="1"/>
      <c r="AC129" s="1"/>
      <c r="AD129" s="1"/>
      <c r="AE129" s="1"/>
      <c r="AF129" s="1"/>
      <c r="AG129" s="1"/>
      <c r="AH129" s="1"/>
      <c r="AI129" s="36"/>
      <c r="AJ129" s="36"/>
      <c r="AK129" s="48"/>
    </row>
    <row r="130" spans="13:37" s="18" customFormat="1" ht="12.75">
      <c r="M130" s="32"/>
      <c r="T130" s="1"/>
      <c r="U130" s="1"/>
      <c r="V130" s="1"/>
      <c r="W130" s="1"/>
      <c r="X130" s="1"/>
      <c r="Y130" s="1"/>
      <c r="Z130" s="1"/>
      <c r="AA130" s="38"/>
      <c r="AB130" s="1"/>
      <c r="AC130" s="1"/>
      <c r="AD130" s="1"/>
      <c r="AE130" s="1"/>
      <c r="AF130" s="1"/>
      <c r="AG130" s="1"/>
      <c r="AH130" s="1"/>
      <c r="AI130" s="36"/>
      <c r="AJ130" s="36"/>
      <c r="AK130" s="48"/>
    </row>
    <row r="131" spans="13:37" s="18" customFormat="1" ht="12.75">
      <c r="M131" s="32"/>
      <c r="T131" s="1"/>
      <c r="U131" s="1"/>
      <c r="V131" s="1"/>
      <c r="W131" s="1"/>
      <c r="X131" s="1"/>
      <c r="Y131" s="1"/>
      <c r="Z131" s="1"/>
      <c r="AA131" s="38"/>
      <c r="AB131" s="1"/>
      <c r="AC131" s="1"/>
      <c r="AD131" s="1"/>
      <c r="AE131" s="1"/>
      <c r="AF131" s="1"/>
      <c r="AG131" s="1"/>
      <c r="AH131" s="1"/>
      <c r="AI131" s="36"/>
      <c r="AJ131" s="36"/>
      <c r="AK131" s="48"/>
    </row>
    <row r="132" spans="13:37" s="18" customFormat="1" ht="12.75">
      <c r="M132" s="32"/>
      <c r="T132" s="1"/>
      <c r="U132" s="1"/>
      <c r="V132" s="1"/>
      <c r="W132" s="1"/>
      <c r="X132" s="1"/>
      <c r="Y132" s="1"/>
      <c r="Z132" s="1"/>
      <c r="AA132" s="38"/>
      <c r="AB132" s="1"/>
      <c r="AC132" s="1"/>
      <c r="AD132" s="1"/>
      <c r="AE132" s="1"/>
      <c r="AF132" s="1"/>
      <c r="AG132" s="1"/>
      <c r="AH132" s="1"/>
      <c r="AI132" s="36"/>
      <c r="AJ132" s="36"/>
      <c r="AK132" s="48"/>
    </row>
    <row r="133" spans="13:37" s="18" customFormat="1" ht="12.75">
      <c r="M133" s="32"/>
      <c r="T133" s="1"/>
      <c r="U133" s="1"/>
      <c r="V133" s="1"/>
      <c r="W133" s="1"/>
      <c r="X133" s="1"/>
      <c r="Y133" s="1"/>
      <c r="Z133" s="1"/>
      <c r="AA133" s="38"/>
      <c r="AB133" s="1"/>
      <c r="AC133" s="1"/>
      <c r="AD133" s="1"/>
      <c r="AE133" s="1"/>
      <c r="AF133" s="1"/>
      <c r="AG133" s="1"/>
      <c r="AH133" s="1"/>
      <c r="AI133" s="36"/>
      <c r="AJ133" s="36"/>
      <c r="AK133" s="48"/>
    </row>
    <row r="134" spans="13:37" s="18" customFormat="1" ht="12.75">
      <c r="M134" s="32"/>
      <c r="T134" s="1"/>
      <c r="U134" s="1"/>
      <c r="V134" s="1"/>
      <c r="W134" s="1"/>
      <c r="X134" s="1"/>
      <c r="Y134" s="1"/>
      <c r="Z134" s="1"/>
      <c r="AA134" s="38"/>
      <c r="AB134" s="1"/>
      <c r="AC134" s="1"/>
      <c r="AD134" s="1"/>
      <c r="AE134" s="1"/>
      <c r="AF134" s="1"/>
      <c r="AG134" s="1"/>
      <c r="AH134" s="1"/>
      <c r="AI134" s="36"/>
      <c r="AJ134" s="36"/>
      <c r="AK134" s="48"/>
    </row>
    <row r="135" spans="13:37" s="18" customFormat="1" ht="12.75">
      <c r="M135" s="32"/>
      <c r="T135" s="1"/>
      <c r="U135" s="1"/>
      <c r="V135" s="1"/>
      <c r="W135" s="1"/>
      <c r="X135" s="1"/>
      <c r="Y135" s="1"/>
      <c r="Z135" s="1"/>
      <c r="AA135" s="38"/>
      <c r="AB135" s="1"/>
      <c r="AC135" s="1"/>
      <c r="AD135" s="1"/>
      <c r="AE135" s="1"/>
      <c r="AF135" s="1"/>
      <c r="AG135" s="1"/>
      <c r="AH135" s="1"/>
      <c r="AI135" s="36"/>
      <c r="AJ135" s="36"/>
      <c r="AK135" s="48"/>
    </row>
    <row r="136" spans="13:37" s="18" customFormat="1" ht="12.75">
      <c r="M136" s="32"/>
      <c r="T136" s="1"/>
      <c r="U136" s="1"/>
      <c r="V136" s="1"/>
      <c r="W136" s="1"/>
      <c r="X136" s="1"/>
      <c r="Y136" s="1"/>
      <c r="Z136" s="1"/>
      <c r="AA136" s="38"/>
      <c r="AB136" s="1"/>
      <c r="AC136" s="1"/>
      <c r="AD136" s="1"/>
      <c r="AE136" s="1"/>
      <c r="AF136" s="1"/>
      <c r="AG136" s="1"/>
      <c r="AH136" s="1"/>
      <c r="AI136" s="36"/>
      <c r="AJ136" s="36"/>
      <c r="AK136" s="48"/>
    </row>
    <row r="137" spans="13:37" s="18" customFormat="1" ht="12.75">
      <c r="M137" s="32"/>
      <c r="T137" s="1"/>
      <c r="U137" s="1"/>
      <c r="V137" s="1"/>
      <c r="W137" s="1"/>
      <c r="X137" s="1"/>
      <c r="Y137" s="1"/>
      <c r="Z137" s="1"/>
      <c r="AA137" s="38"/>
      <c r="AB137" s="1"/>
      <c r="AC137" s="1"/>
      <c r="AD137" s="1"/>
      <c r="AE137" s="1"/>
      <c r="AF137" s="1"/>
      <c r="AG137" s="1"/>
      <c r="AH137" s="1"/>
      <c r="AI137" s="36"/>
      <c r="AJ137" s="36"/>
      <c r="AK137" s="48"/>
    </row>
    <row r="138" spans="13:37" s="18" customFormat="1" ht="12.75">
      <c r="M138" s="32"/>
      <c r="V138" s="20"/>
      <c r="W138" s="20"/>
      <c r="Z138" s="21"/>
      <c r="AA138" s="39"/>
      <c r="AB138" s="20"/>
      <c r="AC138" s="19"/>
      <c r="AD138" s="19"/>
      <c r="AE138" s="19"/>
      <c r="AH138" s="22"/>
      <c r="AI138" s="41"/>
      <c r="AJ138" s="44"/>
      <c r="AK138" s="49"/>
    </row>
    <row r="139" spans="13:37" s="18" customFormat="1" ht="12.75">
      <c r="M139" s="32"/>
      <c r="V139" s="20"/>
      <c r="W139" s="20"/>
      <c r="Z139" s="21"/>
      <c r="AA139" s="39"/>
      <c r="AB139" s="20"/>
      <c r="AC139" s="19"/>
      <c r="AD139" s="19"/>
      <c r="AE139" s="19"/>
      <c r="AH139" s="22"/>
      <c r="AI139" s="41"/>
      <c r="AJ139" s="44"/>
      <c r="AK139" s="49"/>
    </row>
    <row r="140" spans="13:37" s="18" customFormat="1" ht="12.75">
      <c r="M140" s="32"/>
      <c r="V140" s="20"/>
      <c r="W140" s="20"/>
      <c r="Z140" s="21"/>
      <c r="AA140" s="39"/>
      <c r="AB140" s="20"/>
      <c r="AC140" s="19"/>
      <c r="AD140" s="19"/>
      <c r="AE140" s="19"/>
      <c r="AH140" s="22"/>
      <c r="AI140" s="41"/>
      <c r="AJ140" s="44"/>
      <c r="AK140" s="49"/>
    </row>
    <row r="141" spans="13:37" s="18" customFormat="1" ht="12.75">
      <c r="M141" s="32"/>
      <c r="V141" s="20"/>
      <c r="W141" s="20"/>
      <c r="Z141" s="21"/>
      <c r="AA141" s="39"/>
      <c r="AB141" s="20"/>
      <c r="AC141" s="19"/>
      <c r="AD141" s="19"/>
      <c r="AE141" s="19"/>
      <c r="AH141" s="22"/>
      <c r="AI141" s="41"/>
      <c r="AJ141" s="44"/>
      <c r="AK141" s="49"/>
    </row>
    <row r="142" spans="13:37" s="18" customFormat="1" ht="12.75">
      <c r="M142" s="32"/>
      <c r="V142" s="20"/>
      <c r="W142" s="20"/>
      <c r="Z142" s="21"/>
      <c r="AA142" s="39"/>
      <c r="AB142" s="20"/>
      <c r="AC142" s="19"/>
      <c r="AD142" s="19"/>
      <c r="AE142" s="19"/>
      <c r="AH142" s="22"/>
      <c r="AI142" s="41"/>
      <c r="AJ142" s="44"/>
      <c r="AK142" s="49"/>
    </row>
    <row r="143" spans="13:37" s="18" customFormat="1" ht="12.75">
      <c r="M143" s="32"/>
      <c r="V143" s="20"/>
      <c r="W143" s="20"/>
      <c r="Z143" s="21"/>
      <c r="AA143" s="39"/>
      <c r="AB143" s="20"/>
      <c r="AC143" s="19"/>
      <c r="AD143" s="19"/>
      <c r="AE143" s="19"/>
      <c r="AH143" s="22"/>
      <c r="AI143" s="41"/>
      <c r="AJ143" s="44"/>
      <c r="AK143" s="49"/>
    </row>
    <row r="144" spans="13:37" s="18" customFormat="1" ht="12.75">
      <c r="M144" s="32"/>
      <c r="V144" s="20"/>
      <c r="W144" s="20"/>
      <c r="Z144" s="21"/>
      <c r="AA144" s="39"/>
      <c r="AB144" s="20"/>
      <c r="AC144" s="19"/>
      <c r="AD144" s="19"/>
      <c r="AE144" s="19"/>
      <c r="AH144" s="22"/>
      <c r="AI144" s="41"/>
      <c r="AJ144" s="44"/>
      <c r="AK144" s="49"/>
    </row>
    <row r="145" spans="13:37" s="18" customFormat="1" ht="12.75">
      <c r="M145" s="32"/>
      <c r="V145" s="20"/>
      <c r="W145" s="20"/>
      <c r="Z145" s="21"/>
      <c r="AA145" s="39"/>
      <c r="AB145" s="20"/>
      <c r="AC145" s="19"/>
      <c r="AD145" s="19"/>
      <c r="AE145" s="19"/>
      <c r="AH145" s="22"/>
      <c r="AI145" s="41"/>
      <c r="AJ145" s="44"/>
      <c r="AK145" s="49"/>
    </row>
    <row r="146" spans="13:37" s="18" customFormat="1" ht="12.75">
      <c r="M146" s="32"/>
      <c r="V146" s="20"/>
      <c r="W146" s="20"/>
      <c r="Z146" s="21"/>
      <c r="AA146" s="39"/>
      <c r="AB146" s="20"/>
      <c r="AC146" s="19"/>
      <c r="AD146" s="19"/>
      <c r="AE146" s="19"/>
      <c r="AH146" s="22"/>
      <c r="AI146" s="41"/>
      <c r="AJ146" s="44"/>
      <c r="AK146" s="49"/>
    </row>
    <row r="147" spans="13:37" s="18" customFormat="1" ht="12.75">
      <c r="M147" s="32"/>
      <c r="V147" s="20"/>
      <c r="W147" s="20"/>
      <c r="Z147" s="21"/>
      <c r="AA147" s="39"/>
      <c r="AB147" s="20"/>
      <c r="AC147" s="19"/>
      <c r="AD147" s="19"/>
      <c r="AE147" s="19"/>
      <c r="AH147" s="22"/>
      <c r="AI147" s="41"/>
      <c r="AJ147" s="44"/>
      <c r="AK147" s="49"/>
    </row>
    <row r="148" spans="13:37" s="18" customFormat="1" ht="12.75">
      <c r="M148" s="32"/>
      <c r="V148" s="20"/>
      <c r="W148" s="20"/>
      <c r="Z148" s="21"/>
      <c r="AA148" s="39"/>
      <c r="AB148" s="20"/>
      <c r="AC148" s="19"/>
      <c r="AD148" s="19"/>
      <c r="AE148" s="19"/>
      <c r="AH148" s="22"/>
      <c r="AI148" s="41"/>
      <c r="AJ148" s="44"/>
      <c r="AK148" s="49"/>
    </row>
    <row r="149" spans="13:37" s="18" customFormat="1" ht="12.75">
      <c r="M149" s="32"/>
      <c r="V149" s="20"/>
      <c r="W149" s="20"/>
      <c r="Z149" s="21"/>
      <c r="AA149" s="39"/>
      <c r="AB149" s="20"/>
      <c r="AC149" s="19"/>
      <c r="AD149" s="19"/>
      <c r="AE149" s="19"/>
      <c r="AH149" s="22"/>
      <c r="AI149" s="41"/>
      <c r="AJ149" s="44"/>
      <c r="AK149" s="50"/>
    </row>
    <row r="150" spans="13:37" s="18" customFormat="1" ht="12.75">
      <c r="M150" s="32"/>
      <c r="V150" s="20"/>
      <c r="W150" s="20"/>
      <c r="Z150" s="21"/>
      <c r="AA150" s="39"/>
      <c r="AB150" s="20"/>
      <c r="AC150" s="19"/>
      <c r="AD150" s="19"/>
      <c r="AE150" s="19"/>
      <c r="AH150" s="22"/>
      <c r="AI150" s="41"/>
      <c r="AJ150" s="44"/>
      <c r="AK150" s="50"/>
    </row>
    <row r="151" spans="13:37" s="18" customFormat="1" ht="12.75">
      <c r="M151" s="32"/>
      <c r="V151" s="20"/>
      <c r="W151" s="20"/>
      <c r="Z151" s="21"/>
      <c r="AA151" s="39"/>
      <c r="AB151" s="20"/>
      <c r="AC151" s="19"/>
      <c r="AD151" s="19"/>
      <c r="AE151" s="19"/>
      <c r="AH151" s="22"/>
      <c r="AI151" s="41"/>
      <c r="AJ151" s="44"/>
      <c r="AK151" s="50"/>
    </row>
    <row r="152" spans="13:37" s="18" customFormat="1" ht="12.75">
      <c r="M152" s="32"/>
      <c r="V152" s="20"/>
      <c r="W152" s="20"/>
      <c r="Z152" s="21"/>
      <c r="AA152" s="39"/>
      <c r="AB152" s="20"/>
      <c r="AC152" s="19"/>
      <c r="AD152" s="19"/>
      <c r="AE152" s="19"/>
      <c r="AH152" s="22"/>
      <c r="AI152" s="41"/>
      <c r="AJ152" s="44"/>
      <c r="AK152" s="50"/>
    </row>
    <row r="153" spans="13:37" s="18" customFormat="1" ht="12.75">
      <c r="M153" s="32"/>
      <c r="V153" s="20"/>
      <c r="W153" s="20"/>
      <c r="Z153" s="21"/>
      <c r="AA153" s="39"/>
      <c r="AB153" s="20"/>
      <c r="AC153" s="19"/>
      <c r="AD153" s="19"/>
      <c r="AE153" s="19"/>
      <c r="AH153" s="22"/>
      <c r="AI153" s="41"/>
      <c r="AJ153" s="44"/>
      <c r="AK153" s="50"/>
    </row>
    <row r="154" spans="13:37" s="18" customFormat="1" ht="12.75">
      <c r="M154" s="32"/>
      <c r="V154" s="20"/>
      <c r="W154" s="20"/>
      <c r="Z154" s="21"/>
      <c r="AA154" s="39"/>
      <c r="AB154" s="20"/>
      <c r="AC154" s="19"/>
      <c r="AD154" s="19"/>
      <c r="AE154" s="19"/>
      <c r="AH154" s="22"/>
      <c r="AI154" s="41"/>
      <c r="AJ154" s="44"/>
      <c r="AK154" s="50"/>
    </row>
    <row r="155" spans="13:37" s="18" customFormat="1" ht="12.75">
      <c r="M155" s="32"/>
      <c r="V155" s="20"/>
      <c r="W155" s="20"/>
      <c r="Z155" s="21"/>
      <c r="AA155" s="39"/>
      <c r="AB155" s="20"/>
      <c r="AC155" s="19"/>
      <c r="AD155" s="19"/>
      <c r="AE155" s="19"/>
      <c r="AH155" s="22"/>
      <c r="AI155" s="41"/>
      <c r="AJ155" s="44"/>
      <c r="AK155" s="50"/>
    </row>
    <row r="156" spans="13:37" s="18" customFormat="1" ht="12.75">
      <c r="M156" s="32"/>
      <c r="V156" s="20"/>
      <c r="W156" s="20"/>
      <c r="Z156" s="21"/>
      <c r="AA156" s="39"/>
      <c r="AB156" s="20"/>
      <c r="AC156" s="19"/>
      <c r="AD156" s="19"/>
      <c r="AE156" s="19"/>
      <c r="AH156" s="22"/>
      <c r="AI156" s="41"/>
      <c r="AJ156" s="44"/>
      <c r="AK156" s="50"/>
    </row>
    <row r="157" spans="13:37" s="18" customFormat="1" ht="12.75">
      <c r="M157" s="32"/>
      <c r="V157" s="20"/>
      <c r="W157" s="20"/>
      <c r="Z157" s="21"/>
      <c r="AA157" s="39"/>
      <c r="AB157" s="20"/>
      <c r="AC157" s="19"/>
      <c r="AD157" s="19"/>
      <c r="AE157" s="19"/>
      <c r="AH157" s="22"/>
      <c r="AI157" s="41"/>
      <c r="AJ157" s="44"/>
      <c r="AK157" s="50"/>
    </row>
    <row r="158" spans="13:37" s="18" customFormat="1" ht="12.75">
      <c r="M158" s="32"/>
      <c r="V158" s="20"/>
      <c r="W158" s="20"/>
      <c r="Z158" s="21"/>
      <c r="AA158" s="39"/>
      <c r="AB158" s="20"/>
      <c r="AC158" s="19"/>
      <c r="AD158" s="19"/>
      <c r="AE158" s="19"/>
      <c r="AH158" s="22"/>
      <c r="AI158" s="41"/>
      <c r="AJ158" s="44"/>
      <c r="AK158" s="50"/>
    </row>
    <row r="159" spans="13:37" s="18" customFormat="1" ht="12.75">
      <c r="M159" s="32"/>
      <c r="V159" s="20"/>
      <c r="W159" s="20"/>
      <c r="Z159" s="21"/>
      <c r="AA159" s="39"/>
      <c r="AB159" s="20"/>
      <c r="AC159" s="19"/>
      <c r="AD159" s="19"/>
      <c r="AE159" s="19"/>
      <c r="AH159" s="22"/>
      <c r="AI159" s="41"/>
      <c r="AJ159" s="44"/>
      <c r="AK159" s="50"/>
    </row>
    <row r="160" spans="13:37" s="18" customFormat="1" ht="12.75">
      <c r="M160" s="32"/>
      <c r="V160" s="20"/>
      <c r="W160" s="20"/>
      <c r="Z160" s="21"/>
      <c r="AA160" s="39"/>
      <c r="AB160" s="20"/>
      <c r="AC160" s="19"/>
      <c r="AD160" s="19"/>
      <c r="AE160" s="19"/>
      <c r="AH160" s="22"/>
      <c r="AI160" s="41"/>
      <c r="AJ160" s="44"/>
      <c r="AK160" s="50"/>
    </row>
    <row r="161" spans="13:37" s="18" customFormat="1" ht="12.75">
      <c r="M161" s="32"/>
      <c r="V161" s="20"/>
      <c r="W161" s="20"/>
      <c r="Z161" s="21"/>
      <c r="AA161" s="39"/>
      <c r="AB161" s="20"/>
      <c r="AC161" s="19"/>
      <c r="AD161" s="19"/>
      <c r="AE161" s="19"/>
      <c r="AH161" s="22"/>
      <c r="AI161" s="41"/>
      <c r="AJ161" s="44"/>
      <c r="AK161" s="50"/>
    </row>
    <row r="162" spans="13:37" s="18" customFormat="1" ht="12.75">
      <c r="M162" s="32"/>
      <c r="V162" s="20"/>
      <c r="W162" s="20"/>
      <c r="Z162" s="21"/>
      <c r="AA162" s="39"/>
      <c r="AB162" s="20"/>
      <c r="AC162" s="19"/>
      <c r="AD162" s="19"/>
      <c r="AE162" s="19"/>
      <c r="AH162" s="22"/>
      <c r="AI162" s="41"/>
      <c r="AJ162" s="44"/>
      <c r="AK162" s="50"/>
    </row>
    <row r="163" spans="13:37" s="18" customFormat="1" ht="12.75">
      <c r="M163" s="32"/>
      <c r="V163" s="20"/>
      <c r="W163" s="20"/>
      <c r="Z163" s="21"/>
      <c r="AA163" s="39"/>
      <c r="AB163" s="20"/>
      <c r="AC163" s="19"/>
      <c r="AD163" s="19"/>
      <c r="AE163" s="19"/>
      <c r="AH163" s="22"/>
      <c r="AI163" s="41"/>
      <c r="AJ163" s="44"/>
      <c r="AK163" s="50"/>
    </row>
    <row r="164" spans="13:37" s="18" customFormat="1" ht="12.75">
      <c r="M164" s="32"/>
      <c r="V164" s="20"/>
      <c r="W164" s="20"/>
      <c r="Z164" s="21"/>
      <c r="AA164" s="39"/>
      <c r="AB164" s="20"/>
      <c r="AC164" s="19"/>
      <c r="AD164" s="19"/>
      <c r="AE164" s="19"/>
      <c r="AH164" s="22"/>
      <c r="AI164" s="41"/>
      <c r="AJ164" s="44"/>
      <c r="AK164" s="50"/>
    </row>
    <row r="165" spans="13:37" s="18" customFormat="1" ht="12.75">
      <c r="M165" s="32"/>
      <c r="V165" s="20"/>
      <c r="W165" s="20"/>
      <c r="Z165" s="21"/>
      <c r="AA165" s="39"/>
      <c r="AB165" s="20"/>
      <c r="AC165" s="19"/>
      <c r="AD165" s="19"/>
      <c r="AE165" s="19"/>
      <c r="AH165" s="22"/>
      <c r="AI165" s="41"/>
      <c r="AJ165" s="44"/>
      <c r="AK165" s="50"/>
    </row>
    <row r="166" spans="13:37" s="18" customFormat="1" ht="12.75">
      <c r="M166" s="32"/>
      <c r="V166" s="20"/>
      <c r="W166" s="20"/>
      <c r="Z166" s="21"/>
      <c r="AA166" s="39"/>
      <c r="AB166" s="20"/>
      <c r="AC166" s="19"/>
      <c r="AD166" s="19"/>
      <c r="AE166" s="19"/>
      <c r="AH166" s="22"/>
      <c r="AI166" s="41"/>
      <c r="AJ166" s="44"/>
      <c r="AK166" s="50"/>
    </row>
    <row r="167" spans="13:37" s="18" customFormat="1" ht="12.75">
      <c r="M167" s="32"/>
      <c r="V167" s="20"/>
      <c r="W167" s="20"/>
      <c r="Z167" s="21"/>
      <c r="AA167" s="39"/>
      <c r="AB167" s="20"/>
      <c r="AC167" s="19"/>
      <c r="AD167" s="19"/>
      <c r="AE167" s="19"/>
      <c r="AH167" s="22"/>
      <c r="AI167" s="41"/>
      <c r="AJ167" s="44"/>
      <c r="AK167" s="50"/>
    </row>
    <row r="168" spans="13:37" s="18" customFormat="1" ht="12.75">
      <c r="M168" s="32"/>
      <c r="V168" s="20"/>
      <c r="W168" s="20"/>
      <c r="Z168" s="21"/>
      <c r="AA168" s="39"/>
      <c r="AB168" s="20"/>
      <c r="AC168" s="19"/>
      <c r="AD168" s="19"/>
      <c r="AE168" s="19"/>
      <c r="AH168" s="22"/>
      <c r="AI168" s="41"/>
      <c r="AJ168" s="44"/>
      <c r="AK168" s="50"/>
    </row>
    <row r="169" spans="13:37" s="18" customFormat="1" ht="12.75">
      <c r="M169" s="32"/>
      <c r="V169" s="20"/>
      <c r="W169" s="20"/>
      <c r="Z169" s="21"/>
      <c r="AA169" s="39"/>
      <c r="AB169" s="20"/>
      <c r="AC169" s="19"/>
      <c r="AD169" s="19"/>
      <c r="AE169" s="19"/>
      <c r="AH169" s="22"/>
      <c r="AI169" s="41"/>
      <c r="AJ169" s="44"/>
      <c r="AK169" s="50"/>
    </row>
    <row r="170" spans="13:37" s="18" customFormat="1" ht="12.75">
      <c r="M170" s="32"/>
      <c r="V170" s="20"/>
      <c r="W170" s="20"/>
      <c r="Z170" s="21"/>
      <c r="AA170" s="39"/>
      <c r="AB170" s="20"/>
      <c r="AC170" s="19"/>
      <c r="AD170" s="19"/>
      <c r="AE170" s="19"/>
      <c r="AH170" s="22"/>
      <c r="AI170" s="41"/>
      <c r="AJ170" s="44"/>
      <c r="AK170" s="50"/>
    </row>
    <row r="171" spans="13:37" s="18" customFormat="1" ht="12.75">
      <c r="M171" s="32"/>
      <c r="V171" s="20"/>
      <c r="W171" s="20"/>
      <c r="Z171" s="21"/>
      <c r="AA171" s="39"/>
      <c r="AB171" s="20"/>
      <c r="AC171" s="19"/>
      <c r="AD171" s="19"/>
      <c r="AE171" s="19"/>
      <c r="AH171" s="22"/>
      <c r="AI171" s="41"/>
      <c r="AJ171" s="44"/>
      <c r="AK171" s="50"/>
    </row>
    <row r="172" spans="13:37" s="18" customFormat="1" ht="12.75">
      <c r="M172" s="32"/>
      <c r="V172" s="20"/>
      <c r="W172" s="20"/>
      <c r="Z172" s="21"/>
      <c r="AA172" s="39"/>
      <c r="AB172" s="20"/>
      <c r="AC172" s="19"/>
      <c r="AD172" s="19"/>
      <c r="AE172" s="19"/>
      <c r="AH172" s="22"/>
      <c r="AI172" s="41"/>
      <c r="AJ172" s="44"/>
      <c r="AK172" s="50"/>
    </row>
    <row r="173" spans="13:37" s="18" customFormat="1" ht="12.75">
      <c r="M173" s="32"/>
      <c r="V173" s="20"/>
      <c r="W173" s="20"/>
      <c r="Z173" s="21"/>
      <c r="AA173" s="39"/>
      <c r="AB173" s="20"/>
      <c r="AC173" s="19"/>
      <c r="AD173" s="19"/>
      <c r="AE173" s="19"/>
      <c r="AH173" s="22"/>
      <c r="AI173" s="41"/>
      <c r="AJ173" s="44"/>
      <c r="AK173" s="50"/>
    </row>
    <row r="174" spans="13:37" s="18" customFormat="1" ht="12.75">
      <c r="M174" s="32"/>
      <c r="V174" s="20"/>
      <c r="W174" s="20"/>
      <c r="Z174" s="21"/>
      <c r="AA174" s="39"/>
      <c r="AB174" s="20"/>
      <c r="AC174" s="19"/>
      <c r="AD174" s="19"/>
      <c r="AE174" s="19"/>
      <c r="AH174" s="22"/>
      <c r="AI174" s="41"/>
      <c r="AJ174" s="44"/>
      <c r="AK174" s="50"/>
    </row>
    <row r="175" spans="13:37" s="18" customFormat="1" ht="12.75">
      <c r="M175" s="32"/>
      <c r="V175" s="20"/>
      <c r="W175" s="20"/>
      <c r="Z175" s="21"/>
      <c r="AA175" s="39"/>
      <c r="AB175" s="20"/>
      <c r="AC175" s="19"/>
      <c r="AD175" s="19"/>
      <c r="AE175" s="19"/>
      <c r="AH175" s="22"/>
      <c r="AI175" s="41"/>
      <c r="AJ175" s="44"/>
      <c r="AK175" s="50"/>
    </row>
    <row r="176" spans="13:37" s="18" customFormat="1" ht="12.75">
      <c r="M176" s="32"/>
      <c r="V176" s="20"/>
      <c r="W176" s="20"/>
      <c r="Z176" s="21"/>
      <c r="AA176" s="39"/>
      <c r="AB176" s="20"/>
      <c r="AC176" s="19"/>
      <c r="AD176" s="19"/>
      <c r="AE176" s="19"/>
      <c r="AH176" s="22"/>
      <c r="AI176" s="41"/>
      <c r="AJ176" s="44"/>
      <c r="AK176" s="50"/>
    </row>
    <row r="177" spans="13:37" s="18" customFormat="1" ht="12.75">
      <c r="M177" s="32"/>
      <c r="V177" s="20"/>
      <c r="W177" s="20"/>
      <c r="Z177" s="21"/>
      <c r="AA177" s="39"/>
      <c r="AB177" s="20"/>
      <c r="AC177" s="19"/>
      <c r="AD177" s="19"/>
      <c r="AE177" s="19"/>
      <c r="AH177" s="22"/>
      <c r="AI177" s="41"/>
      <c r="AJ177" s="44"/>
      <c r="AK177" s="50"/>
    </row>
    <row r="178" spans="13:37" s="18" customFormat="1" ht="12.75">
      <c r="M178" s="32"/>
      <c r="V178" s="20"/>
      <c r="W178" s="20"/>
      <c r="Z178" s="21"/>
      <c r="AA178" s="39"/>
      <c r="AB178" s="20"/>
      <c r="AC178" s="19"/>
      <c r="AD178" s="19"/>
      <c r="AE178" s="19"/>
      <c r="AH178" s="22"/>
      <c r="AI178" s="41"/>
      <c r="AJ178" s="44"/>
      <c r="AK178" s="50"/>
    </row>
    <row r="179" spans="13:37" s="18" customFormat="1" ht="12.75">
      <c r="M179" s="32"/>
      <c r="V179" s="20"/>
      <c r="W179" s="20"/>
      <c r="Z179" s="21"/>
      <c r="AA179" s="39"/>
      <c r="AB179" s="20"/>
      <c r="AC179" s="19"/>
      <c r="AD179" s="19"/>
      <c r="AE179" s="19"/>
      <c r="AH179" s="22"/>
      <c r="AI179" s="41"/>
      <c r="AJ179" s="44"/>
      <c r="AK179" s="50"/>
    </row>
    <row r="180" spans="13:37" s="18" customFormat="1" ht="12.75">
      <c r="M180" s="32"/>
      <c r="V180" s="20"/>
      <c r="W180" s="20"/>
      <c r="Z180" s="21"/>
      <c r="AA180" s="39"/>
      <c r="AB180" s="20"/>
      <c r="AC180" s="19"/>
      <c r="AD180" s="19"/>
      <c r="AE180" s="19"/>
      <c r="AH180" s="22"/>
      <c r="AI180" s="41"/>
      <c r="AJ180" s="44"/>
      <c r="AK180" s="50"/>
    </row>
    <row r="181" spans="13:37" s="18" customFormat="1" ht="12.75">
      <c r="M181" s="32"/>
      <c r="V181" s="20"/>
      <c r="W181" s="20"/>
      <c r="Z181" s="21"/>
      <c r="AA181" s="39"/>
      <c r="AB181" s="20"/>
      <c r="AC181" s="19"/>
      <c r="AD181" s="19"/>
      <c r="AE181" s="19"/>
      <c r="AH181" s="22"/>
      <c r="AI181" s="41"/>
      <c r="AJ181" s="44"/>
      <c r="AK181" s="50"/>
    </row>
    <row r="182" spans="13:37" s="18" customFormat="1" ht="12.75">
      <c r="M182" s="32"/>
      <c r="V182" s="20"/>
      <c r="W182" s="20"/>
      <c r="Z182" s="21"/>
      <c r="AA182" s="39"/>
      <c r="AB182" s="20"/>
      <c r="AC182" s="19"/>
      <c r="AD182" s="19"/>
      <c r="AE182" s="19"/>
      <c r="AH182" s="22"/>
      <c r="AI182" s="41"/>
      <c r="AJ182" s="44"/>
      <c r="AK182" s="50"/>
    </row>
    <row r="183" spans="13:37" s="18" customFormat="1" ht="12.75">
      <c r="M183" s="32"/>
      <c r="V183" s="20"/>
      <c r="W183" s="20"/>
      <c r="Z183" s="21"/>
      <c r="AA183" s="39"/>
      <c r="AB183" s="20"/>
      <c r="AC183" s="19"/>
      <c r="AD183" s="19"/>
      <c r="AE183" s="19"/>
      <c r="AH183" s="22"/>
      <c r="AI183" s="41"/>
      <c r="AJ183" s="44"/>
      <c r="AK183" s="50"/>
    </row>
    <row r="184" spans="13:37" s="18" customFormat="1" ht="12.75">
      <c r="M184" s="32"/>
      <c r="V184" s="20"/>
      <c r="W184" s="20"/>
      <c r="Z184" s="21"/>
      <c r="AA184" s="39"/>
      <c r="AB184" s="20"/>
      <c r="AC184" s="19"/>
      <c r="AD184" s="19"/>
      <c r="AE184" s="19"/>
      <c r="AH184" s="22"/>
      <c r="AI184" s="41"/>
      <c r="AJ184" s="44"/>
      <c r="AK184" s="50"/>
    </row>
    <row r="185" spans="13:37" s="18" customFormat="1" ht="12.75">
      <c r="M185" s="32"/>
      <c r="V185" s="20"/>
      <c r="W185" s="20"/>
      <c r="Z185" s="21"/>
      <c r="AA185" s="39"/>
      <c r="AB185" s="20"/>
      <c r="AC185" s="19"/>
      <c r="AD185" s="19"/>
      <c r="AE185" s="19"/>
      <c r="AH185" s="22"/>
      <c r="AI185" s="41"/>
      <c r="AJ185" s="44"/>
      <c r="AK185" s="50"/>
    </row>
    <row r="186" spans="13:37" s="18" customFormat="1" ht="12.75">
      <c r="M186" s="32"/>
      <c r="V186" s="20"/>
      <c r="W186" s="20"/>
      <c r="Z186" s="21"/>
      <c r="AA186" s="39"/>
      <c r="AB186" s="20"/>
      <c r="AC186" s="19"/>
      <c r="AD186" s="19"/>
      <c r="AE186" s="19"/>
      <c r="AH186" s="22"/>
      <c r="AI186" s="41"/>
      <c r="AJ186" s="44"/>
      <c r="AK186" s="50"/>
    </row>
    <row r="187" spans="13:37" s="18" customFormat="1" ht="12.75">
      <c r="M187" s="32"/>
      <c r="V187" s="20"/>
      <c r="W187" s="20"/>
      <c r="Z187" s="21"/>
      <c r="AA187" s="39"/>
      <c r="AB187" s="20"/>
      <c r="AC187" s="19"/>
      <c r="AD187" s="19"/>
      <c r="AE187" s="19"/>
      <c r="AH187" s="22"/>
      <c r="AI187" s="41"/>
      <c r="AJ187" s="44"/>
      <c r="AK187" s="50"/>
    </row>
    <row r="188" spans="13:37" s="18" customFormat="1" ht="12.75">
      <c r="M188" s="32"/>
      <c r="V188" s="20"/>
      <c r="W188" s="20"/>
      <c r="Z188" s="21"/>
      <c r="AA188" s="39"/>
      <c r="AB188" s="20"/>
      <c r="AC188" s="19"/>
      <c r="AD188" s="19"/>
      <c r="AE188" s="19"/>
      <c r="AH188" s="22"/>
      <c r="AI188" s="41"/>
      <c r="AJ188" s="44"/>
      <c r="AK188" s="50"/>
    </row>
    <row r="189" spans="13:37" s="18" customFormat="1" ht="12.75">
      <c r="M189" s="32"/>
      <c r="V189" s="20"/>
      <c r="W189" s="20"/>
      <c r="Z189" s="21"/>
      <c r="AA189" s="39"/>
      <c r="AB189" s="20"/>
      <c r="AC189" s="19"/>
      <c r="AD189" s="19"/>
      <c r="AE189" s="19"/>
      <c r="AH189" s="22"/>
      <c r="AI189" s="41"/>
      <c r="AJ189" s="44"/>
      <c r="AK189" s="50"/>
    </row>
    <row r="190" spans="13:37" s="18" customFormat="1" ht="12.75">
      <c r="M190" s="32"/>
      <c r="V190" s="20"/>
      <c r="W190" s="20"/>
      <c r="Z190" s="21"/>
      <c r="AA190" s="39"/>
      <c r="AB190" s="20"/>
      <c r="AC190" s="19"/>
      <c r="AD190" s="19"/>
      <c r="AE190" s="19"/>
      <c r="AH190" s="22"/>
      <c r="AI190" s="41"/>
      <c r="AJ190" s="44"/>
      <c r="AK190" s="50"/>
    </row>
    <row r="191" spans="13:37" s="18" customFormat="1" ht="12.75">
      <c r="M191" s="32"/>
      <c r="V191" s="20"/>
      <c r="W191" s="20"/>
      <c r="Z191" s="21"/>
      <c r="AA191" s="39"/>
      <c r="AB191" s="20"/>
      <c r="AC191" s="19"/>
      <c r="AD191" s="19"/>
      <c r="AE191" s="19"/>
      <c r="AH191" s="22"/>
      <c r="AI191" s="41"/>
      <c r="AJ191" s="44"/>
      <c r="AK191" s="50"/>
    </row>
    <row r="192" spans="13:37" s="18" customFormat="1" ht="12.75">
      <c r="M192" s="32"/>
      <c r="V192" s="20"/>
      <c r="W192" s="20"/>
      <c r="Z192" s="21"/>
      <c r="AA192" s="39"/>
      <c r="AB192" s="20"/>
      <c r="AC192" s="19"/>
      <c r="AD192" s="19"/>
      <c r="AE192" s="19"/>
      <c r="AH192" s="22"/>
      <c r="AI192" s="41"/>
      <c r="AJ192" s="44"/>
      <c r="AK192" s="50"/>
    </row>
    <row r="193" spans="13:37" s="18" customFormat="1" ht="12.75">
      <c r="M193" s="32"/>
      <c r="V193" s="20"/>
      <c r="W193" s="20"/>
      <c r="Z193" s="21"/>
      <c r="AA193" s="39"/>
      <c r="AB193" s="20"/>
      <c r="AC193" s="19"/>
      <c r="AD193" s="19"/>
      <c r="AE193" s="19"/>
      <c r="AH193" s="22"/>
      <c r="AI193" s="41"/>
      <c r="AJ193" s="44"/>
      <c r="AK193" s="50"/>
    </row>
    <row r="194" spans="13:37" s="18" customFormat="1" ht="12.75">
      <c r="M194" s="32"/>
      <c r="V194" s="20"/>
      <c r="W194" s="20"/>
      <c r="Z194" s="21"/>
      <c r="AA194" s="39"/>
      <c r="AB194" s="20"/>
      <c r="AC194" s="19"/>
      <c r="AD194" s="19"/>
      <c r="AE194" s="19"/>
      <c r="AH194" s="22"/>
      <c r="AI194" s="41"/>
      <c r="AJ194" s="44"/>
      <c r="AK194" s="50"/>
    </row>
    <row r="195" spans="13:37" s="18" customFormat="1" ht="12.75">
      <c r="M195" s="32"/>
      <c r="V195" s="20"/>
      <c r="W195" s="20"/>
      <c r="Z195" s="21"/>
      <c r="AA195" s="39"/>
      <c r="AB195" s="20"/>
      <c r="AC195" s="19"/>
      <c r="AD195" s="19"/>
      <c r="AE195" s="19"/>
      <c r="AH195" s="22"/>
      <c r="AI195" s="41"/>
      <c r="AJ195" s="44"/>
      <c r="AK195" s="50"/>
    </row>
    <row r="196" spans="13:37" s="18" customFormat="1" ht="12.75">
      <c r="M196" s="32"/>
      <c r="V196" s="20"/>
      <c r="W196" s="20"/>
      <c r="Z196" s="21"/>
      <c r="AA196" s="39"/>
      <c r="AB196" s="20"/>
      <c r="AC196" s="19"/>
      <c r="AD196" s="19"/>
      <c r="AE196" s="19"/>
      <c r="AH196" s="22"/>
      <c r="AI196" s="41"/>
      <c r="AJ196" s="44"/>
      <c r="AK196" s="50"/>
    </row>
    <row r="197" spans="13:37" s="18" customFormat="1" ht="12.75">
      <c r="M197" s="32"/>
      <c r="V197" s="20"/>
      <c r="W197" s="20"/>
      <c r="Z197" s="21"/>
      <c r="AA197" s="39"/>
      <c r="AB197" s="20"/>
      <c r="AC197" s="19"/>
      <c r="AD197" s="19"/>
      <c r="AE197" s="19"/>
      <c r="AH197" s="22"/>
      <c r="AI197" s="41"/>
      <c r="AJ197" s="44"/>
      <c r="AK197" s="50"/>
    </row>
    <row r="198" spans="13:37" s="18" customFormat="1" ht="12.75">
      <c r="M198" s="32"/>
      <c r="V198" s="20"/>
      <c r="W198" s="20"/>
      <c r="Z198" s="21"/>
      <c r="AA198" s="39"/>
      <c r="AB198" s="20"/>
      <c r="AC198" s="19"/>
      <c r="AD198" s="19"/>
      <c r="AE198" s="19"/>
      <c r="AH198" s="22"/>
      <c r="AI198" s="41"/>
      <c r="AJ198" s="44"/>
      <c r="AK198" s="50"/>
    </row>
    <row r="199" spans="13:37" s="18" customFormat="1" ht="12.75">
      <c r="M199" s="32"/>
      <c r="V199" s="20"/>
      <c r="W199" s="20"/>
      <c r="Z199" s="21"/>
      <c r="AA199" s="39"/>
      <c r="AB199" s="20"/>
      <c r="AC199" s="19"/>
      <c r="AD199" s="19"/>
      <c r="AE199" s="19"/>
      <c r="AH199" s="22"/>
      <c r="AI199" s="41"/>
      <c r="AJ199" s="44"/>
      <c r="AK199" s="50"/>
    </row>
    <row r="200" spans="13:37" s="18" customFormat="1" ht="12.75">
      <c r="M200" s="32"/>
      <c r="V200" s="20"/>
      <c r="W200" s="20"/>
      <c r="Z200" s="21"/>
      <c r="AA200" s="39"/>
      <c r="AB200" s="20"/>
      <c r="AC200" s="19"/>
      <c r="AD200" s="19"/>
      <c r="AE200" s="19"/>
      <c r="AH200" s="22"/>
      <c r="AI200" s="41"/>
      <c r="AJ200" s="44"/>
      <c r="AK200" s="50"/>
    </row>
    <row r="201" spans="13:37" s="18" customFormat="1" ht="12.75">
      <c r="M201" s="32"/>
      <c r="V201" s="20"/>
      <c r="W201" s="20"/>
      <c r="Z201" s="21"/>
      <c r="AA201" s="39"/>
      <c r="AB201" s="20"/>
      <c r="AC201" s="19"/>
      <c r="AD201" s="19"/>
      <c r="AE201" s="19"/>
      <c r="AH201" s="22"/>
      <c r="AI201" s="41"/>
      <c r="AJ201" s="44"/>
      <c r="AK201" s="50"/>
    </row>
    <row r="202" spans="13:37" s="18" customFormat="1" ht="12.75">
      <c r="M202" s="32"/>
      <c r="V202" s="20"/>
      <c r="W202" s="20"/>
      <c r="Z202" s="21"/>
      <c r="AA202" s="39"/>
      <c r="AB202" s="20"/>
      <c r="AC202" s="19"/>
      <c r="AD202" s="19"/>
      <c r="AE202" s="19"/>
      <c r="AH202" s="22"/>
      <c r="AI202" s="41"/>
      <c r="AJ202" s="44"/>
      <c r="AK202" s="50"/>
    </row>
    <row r="203" spans="13:37" s="18" customFormat="1" ht="12.75">
      <c r="M203" s="32"/>
      <c r="V203" s="20"/>
      <c r="W203" s="20"/>
      <c r="Z203" s="21"/>
      <c r="AA203" s="39"/>
      <c r="AB203" s="20"/>
      <c r="AC203" s="19"/>
      <c r="AD203" s="19"/>
      <c r="AE203" s="19"/>
      <c r="AH203" s="22"/>
      <c r="AI203" s="41"/>
      <c r="AJ203" s="44"/>
      <c r="AK203" s="50"/>
    </row>
    <row r="204" spans="13:37" s="18" customFormat="1" ht="12.75">
      <c r="M204" s="32"/>
      <c r="V204" s="20"/>
      <c r="W204" s="20"/>
      <c r="Z204" s="21"/>
      <c r="AA204" s="39"/>
      <c r="AB204" s="20"/>
      <c r="AC204" s="19"/>
      <c r="AD204" s="19"/>
      <c r="AE204" s="19"/>
      <c r="AH204" s="22"/>
      <c r="AI204" s="41"/>
      <c r="AJ204" s="44"/>
      <c r="AK204" s="50"/>
    </row>
    <row r="205" spans="13:37" s="18" customFormat="1" ht="12.75">
      <c r="M205" s="32"/>
      <c r="V205" s="20"/>
      <c r="W205" s="20"/>
      <c r="Z205" s="21"/>
      <c r="AA205" s="39"/>
      <c r="AB205" s="20"/>
      <c r="AC205" s="19"/>
      <c r="AD205" s="19"/>
      <c r="AE205" s="19"/>
      <c r="AH205" s="22"/>
      <c r="AI205" s="41"/>
      <c r="AJ205" s="44"/>
      <c r="AK205" s="50"/>
    </row>
    <row r="206" spans="13:37" s="18" customFormat="1" ht="12.75">
      <c r="M206" s="32"/>
      <c r="V206" s="20"/>
      <c r="W206" s="20"/>
      <c r="Z206" s="21"/>
      <c r="AA206" s="39"/>
      <c r="AB206" s="20"/>
      <c r="AC206" s="19"/>
      <c r="AD206" s="19"/>
      <c r="AE206" s="19"/>
      <c r="AH206" s="22"/>
      <c r="AI206" s="41"/>
      <c r="AJ206" s="44"/>
      <c r="AK206" s="50"/>
    </row>
    <row r="207" spans="13:37" s="18" customFormat="1" ht="12.75">
      <c r="M207" s="32"/>
      <c r="V207" s="20"/>
      <c r="W207" s="20"/>
      <c r="Z207" s="21"/>
      <c r="AA207" s="39"/>
      <c r="AB207" s="20"/>
      <c r="AC207" s="19"/>
      <c r="AD207" s="19"/>
      <c r="AE207" s="19"/>
      <c r="AH207" s="22"/>
      <c r="AI207" s="41"/>
      <c r="AJ207" s="44"/>
      <c r="AK207" s="50"/>
    </row>
    <row r="208" spans="13:37" s="18" customFormat="1" ht="12.75">
      <c r="M208" s="32"/>
      <c r="V208" s="20"/>
      <c r="W208" s="20"/>
      <c r="Z208" s="21"/>
      <c r="AA208" s="39"/>
      <c r="AB208" s="20"/>
      <c r="AC208" s="19"/>
      <c r="AD208" s="19"/>
      <c r="AE208" s="19"/>
      <c r="AH208" s="22"/>
      <c r="AI208" s="41"/>
      <c r="AJ208" s="44"/>
      <c r="AK208" s="50"/>
    </row>
    <row r="209" spans="13:37" s="18" customFormat="1" ht="12.75">
      <c r="M209" s="32"/>
      <c r="V209" s="20"/>
      <c r="W209" s="20"/>
      <c r="Z209" s="21"/>
      <c r="AA209" s="39"/>
      <c r="AB209" s="20"/>
      <c r="AC209" s="19"/>
      <c r="AD209" s="19"/>
      <c r="AE209" s="19"/>
      <c r="AH209" s="22"/>
      <c r="AI209" s="41"/>
      <c r="AJ209" s="44"/>
      <c r="AK209" s="50"/>
    </row>
    <row r="210" spans="13:37" s="18" customFormat="1" ht="12.75">
      <c r="M210" s="32"/>
      <c r="V210" s="20"/>
      <c r="W210" s="20"/>
      <c r="Z210" s="21"/>
      <c r="AA210" s="39"/>
      <c r="AB210" s="20"/>
      <c r="AC210" s="19"/>
      <c r="AD210" s="19"/>
      <c r="AE210" s="19"/>
      <c r="AH210" s="22"/>
      <c r="AI210" s="41"/>
      <c r="AJ210" s="44"/>
      <c r="AK210" s="50"/>
    </row>
    <row r="211" spans="13:37" s="18" customFormat="1" ht="12.75">
      <c r="M211" s="32"/>
      <c r="V211" s="20"/>
      <c r="W211" s="20"/>
      <c r="Z211" s="21"/>
      <c r="AA211" s="39"/>
      <c r="AB211" s="20"/>
      <c r="AC211" s="19"/>
      <c r="AD211" s="19"/>
      <c r="AE211" s="19"/>
      <c r="AH211" s="22"/>
      <c r="AI211" s="41"/>
      <c r="AJ211" s="44"/>
      <c r="AK211" s="50"/>
    </row>
    <row r="212" spans="13:37" s="18" customFormat="1" ht="12.75">
      <c r="M212" s="32"/>
      <c r="V212" s="20"/>
      <c r="W212" s="20"/>
      <c r="Z212" s="21"/>
      <c r="AA212" s="39"/>
      <c r="AB212" s="20"/>
      <c r="AC212" s="19"/>
      <c r="AD212" s="19"/>
      <c r="AE212" s="19"/>
      <c r="AH212" s="22"/>
      <c r="AI212" s="41"/>
      <c r="AJ212" s="44"/>
      <c r="AK212" s="50"/>
    </row>
    <row r="213" spans="13:37" s="18" customFormat="1" ht="12.75">
      <c r="M213" s="32"/>
      <c r="V213" s="20"/>
      <c r="W213" s="20"/>
      <c r="Z213" s="21"/>
      <c r="AA213" s="39"/>
      <c r="AB213" s="20"/>
      <c r="AC213" s="19"/>
      <c r="AD213" s="19"/>
      <c r="AE213" s="19"/>
      <c r="AH213" s="22"/>
      <c r="AI213" s="41"/>
      <c r="AJ213" s="44"/>
      <c r="AK213" s="50"/>
    </row>
    <row r="214" spans="13:37" s="18" customFormat="1" ht="12.75">
      <c r="M214" s="32"/>
      <c r="V214" s="20"/>
      <c r="W214" s="20"/>
      <c r="Z214" s="21"/>
      <c r="AA214" s="39"/>
      <c r="AB214" s="20"/>
      <c r="AC214" s="19"/>
      <c r="AD214" s="19"/>
      <c r="AE214" s="19"/>
      <c r="AH214" s="22"/>
      <c r="AI214" s="41"/>
      <c r="AJ214" s="44"/>
      <c r="AK214" s="50"/>
    </row>
    <row r="215" spans="13:37" s="18" customFormat="1" ht="12.75">
      <c r="M215" s="32"/>
      <c r="V215" s="20"/>
      <c r="W215" s="20"/>
      <c r="Z215" s="21"/>
      <c r="AA215" s="39"/>
      <c r="AB215" s="20"/>
      <c r="AC215" s="19"/>
      <c r="AD215" s="19"/>
      <c r="AE215" s="19"/>
      <c r="AH215" s="22"/>
      <c r="AI215" s="41"/>
      <c r="AJ215" s="44"/>
      <c r="AK215" s="50"/>
    </row>
    <row r="216" spans="13:37" s="18" customFormat="1" ht="12.75">
      <c r="M216" s="32"/>
      <c r="V216" s="20"/>
      <c r="W216" s="20"/>
      <c r="Z216" s="21"/>
      <c r="AA216" s="39"/>
      <c r="AB216" s="20"/>
      <c r="AC216" s="19"/>
      <c r="AD216" s="19"/>
      <c r="AE216" s="19"/>
      <c r="AH216" s="22"/>
      <c r="AI216" s="41"/>
      <c r="AJ216" s="44"/>
      <c r="AK216" s="50"/>
    </row>
    <row r="217" spans="13:37" s="18" customFormat="1" ht="12.75">
      <c r="M217" s="32"/>
      <c r="V217" s="20"/>
      <c r="W217" s="20"/>
      <c r="Z217" s="21"/>
      <c r="AA217" s="39"/>
      <c r="AB217" s="20"/>
      <c r="AC217" s="19"/>
      <c r="AD217" s="19"/>
      <c r="AE217" s="19"/>
      <c r="AH217" s="22"/>
      <c r="AI217" s="41"/>
      <c r="AJ217" s="44"/>
      <c r="AK217" s="50"/>
    </row>
    <row r="218" spans="13:37" s="18" customFormat="1" ht="12.75">
      <c r="M218" s="32"/>
      <c r="V218" s="20"/>
      <c r="W218" s="20"/>
      <c r="Z218" s="21"/>
      <c r="AA218" s="39"/>
      <c r="AB218" s="20"/>
      <c r="AC218" s="19"/>
      <c r="AD218" s="19"/>
      <c r="AE218" s="19"/>
      <c r="AH218" s="22"/>
      <c r="AI218" s="41"/>
      <c r="AJ218" s="44"/>
      <c r="AK218" s="50"/>
    </row>
    <row r="219" spans="13:37" s="18" customFormat="1" ht="12.75">
      <c r="M219" s="32"/>
      <c r="V219" s="20"/>
      <c r="W219" s="20"/>
      <c r="Z219" s="21"/>
      <c r="AA219" s="39"/>
      <c r="AB219" s="20"/>
      <c r="AC219" s="19"/>
      <c r="AD219" s="19"/>
      <c r="AE219" s="19"/>
      <c r="AH219" s="22"/>
      <c r="AI219" s="41"/>
      <c r="AJ219" s="44"/>
      <c r="AK219" s="50"/>
    </row>
    <row r="220" spans="13:37" s="18" customFormat="1" ht="12.75">
      <c r="M220" s="32"/>
      <c r="V220" s="20"/>
      <c r="W220" s="20"/>
      <c r="Z220" s="21"/>
      <c r="AA220" s="39"/>
      <c r="AB220" s="20"/>
      <c r="AC220" s="19"/>
      <c r="AD220" s="19"/>
      <c r="AE220" s="19"/>
      <c r="AH220" s="22"/>
      <c r="AI220" s="41"/>
      <c r="AJ220" s="44"/>
      <c r="AK220" s="50"/>
    </row>
    <row r="221" spans="13:37" s="18" customFormat="1" ht="12.75">
      <c r="M221" s="32"/>
      <c r="V221" s="20"/>
      <c r="W221" s="20"/>
      <c r="Z221" s="21"/>
      <c r="AA221" s="39"/>
      <c r="AB221" s="20"/>
      <c r="AC221" s="19"/>
      <c r="AD221" s="19"/>
      <c r="AE221" s="19"/>
      <c r="AH221" s="22"/>
      <c r="AI221" s="41"/>
      <c r="AJ221" s="44"/>
      <c r="AK221" s="50"/>
    </row>
    <row r="222" spans="13:37" s="18" customFormat="1" ht="12.75">
      <c r="M222" s="32"/>
      <c r="V222" s="20"/>
      <c r="W222" s="20"/>
      <c r="Z222" s="21"/>
      <c r="AA222" s="39"/>
      <c r="AB222" s="20"/>
      <c r="AC222" s="19"/>
      <c r="AD222" s="19"/>
      <c r="AE222" s="19"/>
      <c r="AH222" s="22"/>
      <c r="AI222" s="41"/>
      <c r="AJ222" s="44"/>
      <c r="AK222" s="50"/>
    </row>
    <row r="223" spans="13:37" s="18" customFormat="1" ht="12.75">
      <c r="M223" s="32"/>
      <c r="V223" s="20"/>
      <c r="W223" s="20"/>
      <c r="Z223" s="21"/>
      <c r="AA223" s="39"/>
      <c r="AB223" s="20"/>
      <c r="AC223" s="19"/>
      <c r="AD223" s="19"/>
      <c r="AE223" s="19"/>
      <c r="AH223" s="22"/>
      <c r="AI223" s="41"/>
      <c r="AJ223" s="44"/>
      <c r="AK223" s="50"/>
    </row>
    <row r="224" spans="13:37" s="18" customFormat="1" ht="12.75">
      <c r="M224" s="32"/>
      <c r="V224" s="20"/>
      <c r="W224" s="20"/>
      <c r="Z224" s="21"/>
      <c r="AA224" s="39"/>
      <c r="AB224" s="20"/>
      <c r="AC224" s="19"/>
      <c r="AD224" s="19"/>
      <c r="AE224" s="19"/>
      <c r="AH224" s="22"/>
      <c r="AI224" s="41"/>
      <c r="AJ224" s="44"/>
      <c r="AK224" s="50"/>
    </row>
    <row r="225" spans="13:37" s="18" customFormat="1" ht="12.75">
      <c r="M225" s="32"/>
      <c r="V225" s="20"/>
      <c r="W225" s="20"/>
      <c r="Z225" s="21"/>
      <c r="AA225" s="39"/>
      <c r="AB225" s="20"/>
      <c r="AC225" s="19"/>
      <c r="AD225" s="19"/>
      <c r="AE225" s="19"/>
      <c r="AH225" s="22"/>
      <c r="AI225" s="41"/>
      <c r="AJ225" s="44"/>
      <c r="AK225" s="50"/>
    </row>
    <row r="226" spans="13:37" s="18" customFormat="1" ht="12.75">
      <c r="M226" s="32"/>
      <c r="V226" s="20"/>
      <c r="W226" s="20"/>
      <c r="Z226" s="21"/>
      <c r="AA226" s="39"/>
      <c r="AB226" s="20"/>
      <c r="AC226" s="19"/>
      <c r="AD226" s="19"/>
      <c r="AE226" s="19"/>
      <c r="AH226" s="22"/>
      <c r="AI226" s="41"/>
      <c r="AJ226" s="44"/>
      <c r="AK226" s="50"/>
    </row>
    <row r="227" spans="13:37" s="18" customFormat="1" ht="12.75">
      <c r="M227" s="32"/>
      <c r="V227" s="20"/>
      <c r="W227" s="20"/>
      <c r="Z227" s="21"/>
      <c r="AA227" s="39"/>
      <c r="AB227" s="20"/>
      <c r="AC227" s="19"/>
      <c r="AD227" s="19"/>
      <c r="AE227" s="19"/>
      <c r="AH227" s="22"/>
      <c r="AI227" s="41"/>
      <c r="AJ227" s="44"/>
      <c r="AK227" s="50"/>
    </row>
    <row r="228" spans="13:37" s="18" customFormat="1" ht="12.75">
      <c r="M228" s="32"/>
      <c r="V228" s="20"/>
      <c r="W228" s="20"/>
      <c r="Z228" s="21"/>
      <c r="AA228" s="39"/>
      <c r="AB228" s="20"/>
      <c r="AC228" s="19"/>
      <c r="AD228" s="19"/>
      <c r="AE228" s="19"/>
      <c r="AH228" s="22"/>
      <c r="AI228" s="41"/>
      <c r="AJ228" s="44"/>
      <c r="AK228" s="50"/>
    </row>
    <row r="229" spans="13:37" s="18" customFormat="1" ht="12.75">
      <c r="M229" s="32"/>
      <c r="V229" s="20"/>
      <c r="W229" s="20"/>
      <c r="Z229" s="21"/>
      <c r="AA229" s="39"/>
      <c r="AB229" s="20"/>
      <c r="AC229" s="19"/>
      <c r="AD229" s="19"/>
      <c r="AE229" s="19"/>
      <c r="AH229" s="22"/>
      <c r="AI229" s="41"/>
      <c r="AJ229" s="44"/>
      <c r="AK229" s="50"/>
    </row>
    <row r="230" spans="13:37" s="18" customFormat="1" ht="12.75">
      <c r="M230" s="32"/>
      <c r="V230" s="20"/>
      <c r="W230" s="20"/>
      <c r="Z230" s="21"/>
      <c r="AA230" s="39"/>
      <c r="AB230" s="20"/>
      <c r="AC230" s="19"/>
      <c r="AD230" s="19"/>
      <c r="AE230" s="19"/>
      <c r="AH230" s="22"/>
      <c r="AI230" s="41"/>
      <c r="AJ230" s="44"/>
      <c r="AK230" s="50"/>
    </row>
    <row r="231" spans="13:37" s="18" customFormat="1" ht="12.75">
      <c r="M231" s="32"/>
      <c r="V231" s="20"/>
      <c r="W231" s="20"/>
      <c r="Z231" s="21"/>
      <c r="AA231" s="39"/>
      <c r="AB231" s="20"/>
      <c r="AC231" s="19"/>
      <c r="AD231" s="19"/>
      <c r="AE231" s="19"/>
      <c r="AH231" s="22"/>
      <c r="AI231" s="41"/>
      <c r="AJ231" s="44"/>
      <c r="AK231" s="50"/>
    </row>
    <row r="232" spans="13:37" s="18" customFormat="1" ht="12.75">
      <c r="M232" s="32"/>
      <c r="V232" s="20"/>
      <c r="W232" s="20"/>
      <c r="Z232" s="21"/>
      <c r="AA232" s="39"/>
      <c r="AB232" s="20"/>
      <c r="AC232" s="19"/>
      <c r="AD232" s="19"/>
      <c r="AE232" s="19"/>
      <c r="AH232" s="22"/>
      <c r="AI232" s="41"/>
      <c r="AJ232" s="44"/>
      <c r="AK232" s="50"/>
    </row>
    <row r="233" spans="13:37" s="18" customFormat="1" ht="12.75">
      <c r="M233" s="32"/>
      <c r="V233" s="20"/>
      <c r="W233" s="20"/>
      <c r="Z233" s="21"/>
      <c r="AA233" s="39"/>
      <c r="AB233" s="20"/>
      <c r="AC233" s="19"/>
      <c r="AD233" s="19"/>
      <c r="AE233" s="19"/>
      <c r="AH233" s="22"/>
      <c r="AI233" s="41"/>
      <c r="AJ233" s="44"/>
      <c r="AK233" s="50"/>
    </row>
    <row r="234" spans="13:37" s="18" customFormat="1" ht="12.75">
      <c r="M234" s="32"/>
      <c r="V234" s="20"/>
      <c r="W234" s="20"/>
      <c r="Z234" s="21"/>
      <c r="AA234" s="39"/>
      <c r="AB234" s="20"/>
      <c r="AC234" s="19"/>
      <c r="AD234" s="19"/>
      <c r="AE234" s="19"/>
      <c r="AH234" s="22"/>
      <c r="AI234" s="41"/>
      <c r="AJ234" s="44"/>
      <c r="AK234" s="50"/>
    </row>
    <row r="235" spans="13:37" s="18" customFormat="1" ht="12.75">
      <c r="M235" s="32"/>
      <c r="V235" s="20"/>
      <c r="W235" s="20"/>
      <c r="Z235" s="21"/>
      <c r="AA235" s="39"/>
      <c r="AB235" s="20"/>
      <c r="AC235" s="19"/>
      <c r="AD235" s="19"/>
      <c r="AE235" s="19"/>
      <c r="AH235" s="22"/>
      <c r="AI235" s="41"/>
      <c r="AJ235" s="44"/>
      <c r="AK235" s="50"/>
    </row>
    <row r="236" spans="13:37" s="18" customFormat="1" ht="12.75">
      <c r="M236" s="32"/>
      <c r="V236" s="20"/>
      <c r="W236" s="20"/>
      <c r="Z236" s="21"/>
      <c r="AA236" s="39"/>
      <c r="AB236" s="20"/>
      <c r="AC236" s="19"/>
      <c r="AD236" s="19"/>
      <c r="AE236" s="19"/>
      <c r="AH236" s="22"/>
      <c r="AI236" s="41"/>
      <c r="AJ236" s="44"/>
      <c r="AK236" s="50"/>
    </row>
    <row r="237" spans="13:37" s="18" customFormat="1" ht="12.75">
      <c r="M237" s="32"/>
      <c r="V237" s="20"/>
      <c r="W237" s="20"/>
      <c r="Z237" s="21"/>
      <c r="AA237" s="39"/>
      <c r="AB237" s="20"/>
      <c r="AC237" s="19"/>
      <c r="AD237" s="19"/>
      <c r="AE237" s="19"/>
      <c r="AH237" s="22"/>
      <c r="AI237" s="41"/>
      <c r="AJ237" s="44"/>
      <c r="AK237" s="50"/>
    </row>
    <row r="238" spans="13:37" s="18" customFormat="1" ht="12.75">
      <c r="M238" s="32"/>
      <c r="V238" s="20"/>
      <c r="W238" s="20"/>
      <c r="Z238" s="21"/>
      <c r="AA238" s="39"/>
      <c r="AB238" s="20"/>
      <c r="AC238" s="19"/>
      <c r="AD238" s="19"/>
      <c r="AE238" s="19"/>
      <c r="AH238" s="22"/>
      <c r="AI238" s="41"/>
      <c r="AJ238" s="44"/>
      <c r="AK238" s="50"/>
    </row>
    <row r="239" spans="13:37" s="18" customFormat="1" ht="12.75">
      <c r="M239" s="32"/>
      <c r="V239" s="20"/>
      <c r="W239" s="20"/>
      <c r="Z239" s="21"/>
      <c r="AA239" s="39"/>
      <c r="AB239" s="20"/>
      <c r="AC239" s="19"/>
      <c r="AD239" s="19"/>
      <c r="AE239" s="19"/>
      <c r="AH239" s="22"/>
      <c r="AI239" s="41"/>
      <c r="AJ239" s="44"/>
      <c r="AK239" s="50"/>
    </row>
    <row r="240" spans="13:37" s="18" customFormat="1" ht="12.75">
      <c r="M240" s="32"/>
      <c r="V240" s="20"/>
      <c r="W240" s="20"/>
      <c r="Z240" s="21"/>
      <c r="AA240" s="39"/>
      <c r="AB240" s="20"/>
      <c r="AC240" s="19"/>
      <c r="AD240" s="19"/>
      <c r="AE240" s="19"/>
      <c r="AH240" s="22"/>
      <c r="AI240" s="41"/>
      <c r="AJ240" s="44"/>
      <c r="AK240" s="50"/>
    </row>
    <row r="241" spans="13:37" s="18" customFormat="1" ht="12.75">
      <c r="M241" s="32"/>
      <c r="V241" s="20"/>
      <c r="W241" s="20"/>
      <c r="Z241" s="21"/>
      <c r="AA241" s="39"/>
      <c r="AB241" s="20"/>
      <c r="AC241" s="19"/>
      <c r="AD241" s="19"/>
      <c r="AE241" s="19"/>
      <c r="AH241" s="22"/>
      <c r="AI241" s="41"/>
      <c r="AJ241" s="44"/>
      <c r="AK241" s="50"/>
    </row>
    <row r="242" spans="13:37" s="18" customFormat="1" ht="12.75">
      <c r="M242" s="32"/>
      <c r="V242" s="20"/>
      <c r="W242" s="20"/>
      <c r="Z242" s="21"/>
      <c r="AA242" s="39"/>
      <c r="AB242" s="20"/>
      <c r="AC242" s="19"/>
      <c r="AD242" s="19"/>
      <c r="AE242" s="19"/>
      <c r="AH242" s="22"/>
      <c r="AI242" s="41"/>
      <c r="AJ242" s="44"/>
      <c r="AK242" s="50"/>
    </row>
    <row r="243" spans="13:37" s="18" customFormat="1" ht="12.75">
      <c r="M243" s="32"/>
      <c r="V243" s="20"/>
      <c r="W243" s="20"/>
      <c r="Z243" s="21"/>
      <c r="AA243" s="39"/>
      <c r="AB243" s="20"/>
      <c r="AC243" s="19"/>
      <c r="AD243" s="19"/>
      <c r="AE243" s="19"/>
      <c r="AH243" s="22"/>
      <c r="AI243" s="41"/>
      <c r="AJ243" s="44"/>
      <c r="AK243" s="50"/>
    </row>
    <row r="244" spans="13:37" s="18" customFormat="1" ht="12.75">
      <c r="M244" s="32"/>
      <c r="V244" s="20"/>
      <c r="W244" s="20"/>
      <c r="Z244" s="21"/>
      <c r="AA244" s="39"/>
      <c r="AB244" s="20"/>
      <c r="AC244" s="19"/>
      <c r="AD244" s="19"/>
      <c r="AE244" s="19"/>
      <c r="AH244" s="22"/>
      <c r="AI244" s="41"/>
      <c r="AJ244" s="44"/>
      <c r="AK244" s="50"/>
    </row>
    <row r="245" spans="13:37" s="18" customFormat="1" ht="12.75">
      <c r="M245" s="32"/>
      <c r="V245" s="20"/>
      <c r="W245" s="20"/>
      <c r="Z245" s="21"/>
      <c r="AA245" s="39"/>
      <c r="AB245" s="20"/>
      <c r="AC245" s="19"/>
      <c r="AD245" s="19"/>
      <c r="AE245" s="19"/>
      <c r="AH245" s="22"/>
      <c r="AI245" s="41"/>
      <c r="AJ245" s="44"/>
      <c r="AK245" s="50"/>
    </row>
    <row r="246" spans="13:37" s="18" customFormat="1" ht="12.75">
      <c r="M246" s="32"/>
      <c r="V246" s="20"/>
      <c r="W246" s="20"/>
      <c r="Z246" s="21"/>
      <c r="AA246" s="39"/>
      <c r="AB246" s="20"/>
      <c r="AC246" s="19"/>
      <c r="AD246" s="19"/>
      <c r="AE246" s="19"/>
      <c r="AH246" s="22"/>
      <c r="AI246" s="41"/>
      <c r="AJ246" s="44"/>
      <c r="AK246" s="50"/>
    </row>
    <row r="247" spans="13:37" s="18" customFormat="1" ht="12.75">
      <c r="M247" s="32"/>
      <c r="V247" s="20"/>
      <c r="W247" s="20"/>
      <c r="Z247" s="21"/>
      <c r="AA247" s="39"/>
      <c r="AB247" s="20"/>
      <c r="AC247" s="19"/>
      <c r="AD247" s="19"/>
      <c r="AE247" s="19"/>
      <c r="AH247" s="22"/>
      <c r="AI247" s="41"/>
      <c r="AJ247" s="44"/>
      <c r="AK247" s="50"/>
    </row>
    <row r="248" spans="13:37" s="18" customFormat="1" ht="12.75">
      <c r="M248" s="32"/>
      <c r="V248" s="20"/>
      <c r="W248" s="20"/>
      <c r="Z248" s="21"/>
      <c r="AA248" s="39"/>
      <c r="AB248" s="20"/>
      <c r="AC248" s="19"/>
      <c r="AD248" s="19"/>
      <c r="AE248" s="19"/>
      <c r="AH248" s="22"/>
      <c r="AI248" s="41"/>
      <c r="AJ248" s="44"/>
      <c r="AK248" s="50"/>
    </row>
    <row r="249" spans="13:37" s="18" customFormat="1" ht="12.75">
      <c r="M249" s="32"/>
      <c r="V249" s="20"/>
      <c r="W249" s="20"/>
      <c r="Z249" s="21"/>
      <c r="AA249" s="39"/>
      <c r="AB249" s="20"/>
      <c r="AC249" s="19"/>
      <c r="AD249" s="19"/>
      <c r="AE249" s="19"/>
      <c r="AH249" s="22"/>
      <c r="AI249" s="41"/>
      <c r="AJ249" s="44"/>
      <c r="AK249" s="50"/>
    </row>
    <row r="250" spans="13:37" s="18" customFormat="1" ht="12.75">
      <c r="M250" s="32"/>
      <c r="V250" s="20"/>
      <c r="W250" s="20"/>
      <c r="Z250" s="21"/>
      <c r="AA250" s="39"/>
      <c r="AB250" s="20"/>
      <c r="AC250" s="19"/>
      <c r="AD250" s="19"/>
      <c r="AE250" s="19"/>
      <c r="AH250" s="22"/>
      <c r="AI250" s="41"/>
      <c r="AJ250" s="44"/>
      <c r="AK250" s="50"/>
    </row>
    <row r="251" spans="13:37" s="18" customFormat="1" ht="12.75">
      <c r="M251" s="32"/>
      <c r="V251" s="20"/>
      <c r="W251" s="20"/>
      <c r="Z251" s="21"/>
      <c r="AA251" s="39"/>
      <c r="AB251" s="20"/>
      <c r="AC251" s="19"/>
      <c r="AD251" s="19"/>
      <c r="AE251" s="19"/>
      <c r="AH251" s="22"/>
      <c r="AI251" s="41"/>
      <c r="AJ251" s="44"/>
      <c r="AK251" s="50"/>
    </row>
    <row r="252" spans="13:37" s="18" customFormat="1" ht="12.75">
      <c r="M252" s="32"/>
      <c r="V252" s="20"/>
      <c r="W252" s="20"/>
      <c r="Z252" s="21"/>
      <c r="AA252" s="39"/>
      <c r="AB252" s="20"/>
      <c r="AC252" s="19"/>
      <c r="AD252" s="19"/>
      <c r="AE252" s="19"/>
      <c r="AH252" s="22"/>
      <c r="AI252" s="41"/>
      <c r="AJ252" s="44"/>
      <c r="AK252" s="50"/>
    </row>
    <row r="253" spans="13:37" s="18" customFormat="1" ht="12.75">
      <c r="M253" s="32"/>
      <c r="V253" s="20"/>
      <c r="W253" s="20"/>
      <c r="Z253" s="21"/>
      <c r="AA253" s="39"/>
      <c r="AB253" s="20"/>
      <c r="AC253" s="19"/>
      <c r="AD253" s="19"/>
      <c r="AE253" s="19"/>
      <c r="AH253" s="22"/>
      <c r="AI253" s="41"/>
      <c r="AJ253" s="44"/>
      <c r="AK253" s="50"/>
    </row>
    <row r="254" spans="13:37" s="18" customFormat="1" ht="12.75">
      <c r="M254" s="32"/>
      <c r="V254" s="20"/>
      <c r="W254" s="20"/>
      <c r="Z254" s="21"/>
      <c r="AA254" s="39"/>
      <c r="AB254" s="20"/>
      <c r="AC254" s="19"/>
      <c r="AD254" s="19"/>
      <c r="AE254" s="19"/>
      <c r="AH254" s="22"/>
      <c r="AI254" s="41"/>
      <c r="AJ254" s="44"/>
      <c r="AK254" s="50"/>
    </row>
    <row r="255" spans="13:37" s="18" customFormat="1" ht="12.75">
      <c r="M255" s="32"/>
      <c r="V255" s="20"/>
      <c r="W255" s="20"/>
      <c r="Z255" s="21"/>
      <c r="AA255" s="39"/>
      <c r="AB255" s="20"/>
      <c r="AC255" s="19"/>
      <c r="AD255" s="19"/>
      <c r="AE255" s="19"/>
      <c r="AH255" s="22"/>
      <c r="AI255" s="41"/>
      <c r="AJ255" s="44"/>
      <c r="AK255" s="50"/>
    </row>
    <row r="256" spans="13:37" s="18" customFormat="1" ht="12.75">
      <c r="M256" s="32"/>
      <c r="V256" s="20"/>
      <c r="W256" s="20"/>
      <c r="Z256" s="21"/>
      <c r="AA256" s="39"/>
      <c r="AB256" s="20"/>
      <c r="AC256" s="19"/>
      <c r="AD256" s="19"/>
      <c r="AE256" s="19"/>
      <c r="AH256" s="22"/>
      <c r="AI256" s="41"/>
      <c r="AJ256" s="44"/>
      <c r="AK256" s="50"/>
    </row>
    <row r="257" spans="13:37" s="18" customFormat="1" ht="12.75">
      <c r="M257" s="32"/>
      <c r="V257" s="20"/>
      <c r="W257" s="20"/>
      <c r="Z257" s="21"/>
      <c r="AA257" s="39"/>
      <c r="AB257" s="20"/>
      <c r="AC257" s="19"/>
      <c r="AD257" s="19"/>
      <c r="AE257" s="19"/>
      <c r="AH257" s="22"/>
      <c r="AI257" s="41"/>
      <c r="AJ257" s="44"/>
      <c r="AK257" s="50"/>
    </row>
    <row r="258" spans="13:37" s="18" customFormat="1" ht="12.75">
      <c r="M258" s="32"/>
      <c r="V258" s="20"/>
      <c r="W258" s="20"/>
      <c r="Z258" s="21"/>
      <c r="AA258" s="39"/>
      <c r="AB258" s="20"/>
      <c r="AC258" s="19"/>
      <c r="AD258" s="19"/>
      <c r="AE258" s="19"/>
      <c r="AH258" s="22"/>
      <c r="AI258" s="41"/>
      <c r="AJ258" s="44"/>
      <c r="AK258" s="50"/>
    </row>
    <row r="259" spans="13:37" s="18" customFormat="1" ht="12.75">
      <c r="M259" s="32"/>
      <c r="V259" s="20"/>
      <c r="W259" s="20"/>
      <c r="Z259" s="21"/>
      <c r="AA259" s="39"/>
      <c r="AB259" s="20"/>
      <c r="AC259" s="19"/>
      <c r="AD259" s="19"/>
      <c r="AE259" s="19"/>
      <c r="AH259" s="22"/>
      <c r="AI259" s="41"/>
      <c r="AJ259" s="44"/>
      <c r="AK259" s="50"/>
    </row>
    <row r="260" spans="13:37" s="18" customFormat="1" ht="12.75">
      <c r="M260" s="32"/>
      <c r="V260" s="20"/>
      <c r="W260" s="20"/>
      <c r="Z260" s="21"/>
      <c r="AA260" s="39"/>
      <c r="AB260" s="20"/>
      <c r="AC260" s="19"/>
      <c r="AD260" s="19"/>
      <c r="AE260" s="19"/>
      <c r="AH260" s="22"/>
      <c r="AI260" s="41"/>
      <c r="AJ260" s="44"/>
      <c r="AK260" s="50"/>
    </row>
    <row r="261" spans="13:37" s="18" customFormat="1" ht="12.75">
      <c r="M261" s="32"/>
      <c r="V261" s="20"/>
      <c r="W261" s="20"/>
      <c r="Z261" s="21"/>
      <c r="AA261" s="39"/>
      <c r="AB261" s="20"/>
      <c r="AC261" s="19"/>
      <c r="AD261" s="19"/>
      <c r="AE261" s="19"/>
      <c r="AH261" s="22"/>
      <c r="AI261" s="41"/>
      <c r="AJ261" s="44"/>
      <c r="AK261" s="50"/>
    </row>
    <row r="262" spans="13:37" s="18" customFormat="1" ht="12.75">
      <c r="M262" s="32"/>
      <c r="V262" s="20"/>
      <c r="W262" s="20"/>
      <c r="Z262" s="21"/>
      <c r="AA262" s="39"/>
      <c r="AB262" s="20"/>
      <c r="AC262" s="19"/>
      <c r="AD262" s="19"/>
      <c r="AE262" s="19"/>
      <c r="AH262" s="22"/>
      <c r="AI262" s="41"/>
      <c r="AJ262" s="44"/>
      <c r="AK262" s="50"/>
    </row>
    <row r="263" spans="13:37" s="18" customFormat="1" ht="12.75">
      <c r="M263" s="32"/>
      <c r="V263" s="20"/>
      <c r="W263" s="20"/>
      <c r="Z263" s="21"/>
      <c r="AA263" s="39"/>
      <c r="AB263" s="20"/>
      <c r="AC263" s="19"/>
      <c r="AD263" s="19"/>
      <c r="AE263" s="19"/>
      <c r="AH263" s="22"/>
      <c r="AI263" s="41"/>
      <c r="AJ263" s="44"/>
      <c r="AK263" s="50"/>
    </row>
    <row r="264" spans="7:37" ht="12.75">
      <c r="G264" s="23"/>
      <c r="H264" s="23"/>
      <c r="I264" s="23"/>
      <c r="J264" s="23"/>
      <c r="K264" s="23"/>
      <c r="L264" s="23"/>
      <c r="M264" s="33"/>
      <c r="N264" s="23"/>
      <c r="O264" s="23"/>
      <c r="P264" s="23"/>
      <c r="Q264" s="23"/>
      <c r="R264" s="23"/>
      <c r="S264" s="23"/>
      <c r="T264" s="23"/>
      <c r="U264" s="23"/>
      <c r="V264" s="24"/>
      <c r="W264" s="24"/>
      <c r="X264" s="23"/>
      <c r="Y264" s="23"/>
      <c r="Z264" s="25"/>
      <c r="AA264" s="40"/>
      <c r="AB264" s="24"/>
      <c r="AC264" s="26"/>
      <c r="AD264" s="26"/>
      <c r="AE264" s="26"/>
      <c r="AF264" s="23"/>
      <c r="AG264" s="23"/>
      <c r="AH264" s="27"/>
      <c r="AI264" s="42"/>
      <c r="AJ264" s="45"/>
      <c r="AK264" s="51"/>
    </row>
  </sheetData>
  <sheetProtection password="CC65" sheet="1"/>
  <autoFilter ref="A8:AN61"/>
  <mergeCells count="18">
    <mergeCell ref="A6:A8"/>
    <mergeCell ref="D6:D8"/>
    <mergeCell ref="AA6:AI6"/>
    <mergeCell ref="B4:P4"/>
    <mergeCell ref="B5:P5"/>
    <mergeCell ref="G6:M6"/>
    <mergeCell ref="F6:F8"/>
    <mergeCell ref="E6:E8"/>
    <mergeCell ref="C6:C8"/>
    <mergeCell ref="B6:B8"/>
    <mergeCell ref="P3:U3"/>
    <mergeCell ref="AH7:AH8"/>
    <mergeCell ref="AI7:AI8"/>
    <mergeCell ref="AC7:AE7"/>
    <mergeCell ref="AB7:AB8"/>
    <mergeCell ref="AA7:AA8"/>
    <mergeCell ref="AF7:AF8"/>
    <mergeCell ref="AG7:AG8"/>
  </mergeCells>
  <printOptions/>
  <pageMargins left="0.35433070866141736" right="0.15748031496062992" top="0.15748031496062992" bottom="0.15748031496062992" header="0.15748031496062992" footer="0.15748031496062992"/>
  <pageSetup blackAndWhite="1" fitToHeight="6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Дс</cp:lastModifiedBy>
  <cp:lastPrinted>2021-12-13T09:50:09Z</cp:lastPrinted>
  <dcterms:created xsi:type="dcterms:W3CDTF">1996-10-08T23:32:33Z</dcterms:created>
  <dcterms:modified xsi:type="dcterms:W3CDTF">2022-01-19T05:31:30Z</dcterms:modified>
  <cp:category/>
  <cp:version/>
  <cp:contentType/>
  <cp:contentStatus/>
</cp:coreProperties>
</file>